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vinegar\Desktop\"/>
    </mc:Choice>
  </mc:AlternateContent>
  <bookViews>
    <workbookView xWindow="105" yWindow="0" windowWidth="0" windowHeight="17895"/>
  </bookViews>
  <sheets>
    <sheet name="Read This First" sheetId="13" r:id="rId1"/>
    <sheet name="Insert Rates &amp; Costs Here" sheetId="10" r:id="rId2"/>
    <sheet name="Result Details" sheetId="12" r:id="rId3"/>
  </sheets>
  <definedNames>
    <definedName name="Early_Cancelation_Fee__ECF__Calculator" localSheetId="1">'Insert Rates &amp; Costs Here'!#REF!</definedName>
    <definedName name="Early_Cancelation_Fee__ECF__Calculator" localSheetId="2">'Result Details'!#REF!</definedName>
    <definedName name="Montha" localSheetId="1">'Insert Rates &amp; Costs Here'!#REF!</definedName>
    <definedName name="Montha" localSheetId="2">'Result Details'!#REF!</definedName>
    <definedName name="Montha">#REF!</definedName>
    <definedName name="Months" localSheetId="1">'Insert Rates &amp; Costs Here'!#REF!</definedName>
    <definedName name="Months" localSheetId="2">'Result Details'!#REF!</definedName>
    <definedName name="Months">#REF!</definedName>
    <definedName name="months?" localSheetId="1">'Insert Rates &amp; Costs Here'!#REF!</definedName>
    <definedName name="months?" localSheetId="2">'Result Details'!#REF!</definedName>
    <definedName name="months?">#REF!</definedName>
    <definedName name="_xlnm.Print_Area" localSheetId="1">'Insert Rates &amp; Costs Here'!$A$1:$J$39</definedName>
    <definedName name="_xlnm.Print_Area" localSheetId="2">'Result Details'!$A$1:$S$65</definedName>
  </definedNames>
  <calcPr calcId="152511" concurrentCalc="0"/>
</workbook>
</file>

<file path=xl/calcChain.xml><?xml version="1.0" encoding="utf-8"?>
<calcChain xmlns="http://schemas.openxmlformats.org/spreadsheetml/2006/main">
  <c r="E31" i="10" l="1"/>
  <c r="E33" i="10"/>
  <c r="O31" i="12"/>
  <c r="C26" i="12"/>
  <c r="C29" i="12"/>
  <c r="C31" i="12"/>
  <c r="O32" i="12"/>
  <c r="E35" i="10"/>
  <c r="F31" i="10"/>
  <c r="F33" i="10"/>
  <c r="C63" i="12"/>
  <c r="C64" i="12"/>
  <c r="F35" i="10"/>
  <c r="G31" i="10"/>
  <c r="G33" i="10"/>
  <c r="I63" i="12"/>
  <c r="I64" i="12"/>
  <c r="G35" i="10"/>
  <c r="H31" i="10"/>
  <c r="H33" i="10"/>
  <c r="O63" i="12"/>
  <c r="O64" i="12"/>
  <c r="H35" i="10"/>
  <c r="O26" i="12"/>
  <c r="P26" i="12"/>
  <c r="O19" i="12"/>
  <c r="P19" i="12"/>
  <c r="P29" i="12"/>
  <c r="P31" i="12"/>
  <c r="D26" i="12"/>
  <c r="D29" i="12"/>
  <c r="D31" i="12"/>
  <c r="P32" i="12"/>
  <c r="E36" i="10"/>
  <c r="C58" i="12"/>
  <c r="D58" i="12"/>
  <c r="C51" i="12"/>
  <c r="D51" i="12"/>
  <c r="D61" i="12"/>
  <c r="D63" i="12"/>
  <c r="D64" i="12"/>
  <c r="F36" i="10"/>
  <c r="I58" i="12"/>
  <c r="J58" i="12"/>
  <c r="I51" i="12"/>
  <c r="J51" i="12"/>
  <c r="J61" i="12"/>
  <c r="J63" i="12"/>
  <c r="J64" i="12"/>
  <c r="G36" i="10"/>
  <c r="O58" i="12"/>
  <c r="P58" i="12"/>
  <c r="O51" i="12"/>
  <c r="P51" i="12"/>
  <c r="O59" i="12"/>
  <c r="P59" i="12"/>
  <c r="P61" i="12"/>
  <c r="P63" i="12"/>
  <c r="P64" i="12"/>
  <c r="H36" i="10"/>
  <c r="Q26" i="12"/>
  <c r="Q19" i="12"/>
  <c r="Q29" i="12"/>
  <c r="Q31" i="12"/>
  <c r="E26" i="12"/>
  <c r="E29" i="12"/>
  <c r="E31" i="12"/>
  <c r="Q32" i="12"/>
  <c r="E37" i="10"/>
  <c r="E58" i="12"/>
  <c r="E51" i="12"/>
  <c r="E61" i="12"/>
  <c r="E63" i="12"/>
  <c r="E64" i="12"/>
  <c r="F37" i="10"/>
  <c r="K58" i="12"/>
  <c r="K51" i="12"/>
  <c r="K61" i="12"/>
  <c r="K63" i="12"/>
  <c r="K64" i="12"/>
  <c r="G37" i="10"/>
  <c r="Q58" i="12"/>
  <c r="Q51" i="12"/>
  <c r="Q59" i="12"/>
  <c r="Q61" i="12"/>
  <c r="Q63" i="12"/>
  <c r="Q64" i="12"/>
  <c r="H37" i="10"/>
  <c r="R26" i="12"/>
  <c r="R19" i="12"/>
  <c r="R29" i="12"/>
  <c r="R31" i="12"/>
  <c r="F26" i="12"/>
  <c r="F29" i="12"/>
  <c r="F31" i="12"/>
  <c r="R32" i="12"/>
  <c r="E38" i="10"/>
  <c r="F58" i="12"/>
  <c r="F51" i="12"/>
  <c r="F61" i="12"/>
  <c r="F63" i="12"/>
  <c r="F64" i="12"/>
  <c r="F38" i="10"/>
  <c r="L58" i="12"/>
  <c r="L51" i="12"/>
  <c r="L61" i="12"/>
  <c r="L63" i="12"/>
  <c r="L64" i="12"/>
  <c r="G38" i="10"/>
  <c r="R58" i="12"/>
  <c r="R51" i="12"/>
  <c r="R59" i="12"/>
  <c r="R61" i="12"/>
  <c r="R63" i="12"/>
  <c r="R64" i="12"/>
  <c r="H38" i="10"/>
  <c r="D31" i="10"/>
  <c r="D33" i="10"/>
  <c r="I31" i="12"/>
  <c r="I32" i="12"/>
  <c r="I26" i="12"/>
  <c r="J26" i="12"/>
  <c r="J29" i="12"/>
  <c r="J31" i="12"/>
  <c r="K26" i="12"/>
  <c r="K29" i="12"/>
  <c r="K31" i="12"/>
  <c r="L26" i="12"/>
  <c r="L29" i="12"/>
  <c r="L31" i="12"/>
  <c r="D30" i="10"/>
  <c r="D29" i="10"/>
  <c r="O52" i="12"/>
  <c r="P52" i="12"/>
  <c r="O53" i="12"/>
  <c r="P53" i="12"/>
  <c r="O54" i="12"/>
  <c r="P54" i="12"/>
  <c r="O55" i="12"/>
  <c r="P55" i="12"/>
  <c r="O56" i="12"/>
  <c r="P56" i="12"/>
  <c r="O57" i="12"/>
  <c r="P57" i="12"/>
  <c r="O60" i="12"/>
  <c r="P60" i="12"/>
  <c r="I52" i="12"/>
  <c r="K52" i="12"/>
  <c r="I53" i="12"/>
  <c r="K53" i="12"/>
  <c r="I54" i="12"/>
  <c r="K54" i="12"/>
  <c r="I55" i="12"/>
  <c r="K55" i="12"/>
  <c r="I56" i="12"/>
  <c r="K56" i="12"/>
  <c r="I57" i="12"/>
  <c r="K57" i="12"/>
  <c r="I59" i="12"/>
  <c r="K59" i="12"/>
  <c r="I60" i="12"/>
  <c r="K60" i="12"/>
  <c r="L52" i="12"/>
  <c r="L53" i="12"/>
  <c r="L54" i="12"/>
  <c r="L55" i="12"/>
  <c r="L56" i="12"/>
  <c r="L57" i="12"/>
  <c r="L59" i="12"/>
  <c r="L60" i="12"/>
  <c r="J52" i="12"/>
  <c r="J53" i="12"/>
  <c r="J54" i="12"/>
  <c r="J55" i="12"/>
  <c r="J56" i="12"/>
  <c r="J57" i="12"/>
  <c r="J59" i="12"/>
  <c r="J60" i="12"/>
  <c r="C60" i="12"/>
  <c r="E60" i="12"/>
  <c r="C52" i="12"/>
  <c r="E52" i="12"/>
  <c r="C53" i="12"/>
  <c r="E53" i="12"/>
  <c r="C54" i="12"/>
  <c r="E54" i="12"/>
  <c r="C55" i="12"/>
  <c r="E55" i="12"/>
  <c r="C56" i="12"/>
  <c r="E56" i="12"/>
  <c r="C57" i="12"/>
  <c r="E57" i="12"/>
  <c r="C59" i="12"/>
  <c r="E59" i="12"/>
  <c r="F60" i="12"/>
  <c r="F52" i="12"/>
  <c r="F53" i="12"/>
  <c r="F54" i="12"/>
  <c r="F55" i="12"/>
  <c r="F56" i="12"/>
  <c r="F57" i="12"/>
  <c r="F59" i="12"/>
  <c r="D60" i="12"/>
  <c r="D52" i="12"/>
  <c r="D53" i="12"/>
  <c r="D54" i="12"/>
  <c r="D55" i="12"/>
  <c r="D56" i="12"/>
  <c r="D57" i="12"/>
  <c r="D59" i="12"/>
  <c r="O28" i="12"/>
  <c r="Q28" i="12"/>
  <c r="O20" i="12"/>
  <c r="Q20" i="12"/>
  <c r="O21" i="12"/>
  <c r="Q21" i="12"/>
  <c r="O22" i="12"/>
  <c r="Q22" i="12"/>
  <c r="O23" i="12"/>
  <c r="Q23" i="12"/>
  <c r="O24" i="12"/>
  <c r="Q24" i="12"/>
  <c r="O25" i="12"/>
  <c r="Q25" i="12"/>
  <c r="O27" i="12"/>
  <c r="Q27" i="12"/>
  <c r="R28" i="12"/>
  <c r="R20" i="12"/>
  <c r="R21" i="12"/>
  <c r="R22" i="12"/>
  <c r="R23" i="12"/>
  <c r="R24" i="12"/>
  <c r="R25" i="12"/>
  <c r="R27" i="12"/>
  <c r="P28" i="12"/>
  <c r="P20" i="12"/>
  <c r="P21" i="12"/>
  <c r="P22" i="12"/>
  <c r="P23" i="12"/>
  <c r="P24" i="12"/>
  <c r="P25" i="12"/>
  <c r="P27" i="12"/>
  <c r="I19" i="12"/>
  <c r="K19" i="12"/>
  <c r="I20" i="12"/>
  <c r="K20" i="12"/>
  <c r="I21" i="12"/>
  <c r="K21" i="12"/>
  <c r="I22" i="12"/>
  <c r="K22" i="12"/>
  <c r="I23" i="12"/>
  <c r="K23" i="12"/>
  <c r="I24" i="12"/>
  <c r="K24" i="12"/>
  <c r="I25" i="12"/>
  <c r="K25" i="12"/>
  <c r="I27" i="12"/>
  <c r="K27" i="12"/>
  <c r="I28" i="12"/>
  <c r="K28" i="12"/>
  <c r="L19" i="12"/>
  <c r="L20" i="12"/>
  <c r="L21" i="12"/>
  <c r="L22" i="12"/>
  <c r="L23" i="12"/>
  <c r="L24" i="12"/>
  <c r="L25" i="12"/>
  <c r="L27" i="12"/>
  <c r="L28" i="12"/>
  <c r="J19" i="12"/>
  <c r="J20" i="12"/>
  <c r="J21" i="12"/>
  <c r="J22" i="12"/>
  <c r="J23" i="12"/>
  <c r="J24" i="12"/>
  <c r="J25" i="12"/>
  <c r="J27" i="12"/>
  <c r="J28" i="12"/>
  <c r="C28" i="12"/>
  <c r="D28" i="12"/>
  <c r="C19" i="12"/>
  <c r="D19" i="12"/>
  <c r="C20" i="12"/>
  <c r="D20" i="12"/>
  <c r="C21" i="12"/>
  <c r="D21" i="12"/>
  <c r="C22" i="12"/>
  <c r="D22" i="12"/>
  <c r="C23" i="12"/>
  <c r="D23" i="12"/>
  <c r="C24" i="12"/>
  <c r="D24" i="12"/>
  <c r="C25" i="12"/>
  <c r="D25" i="12"/>
  <c r="C27" i="12"/>
  <c r="D27" i="12"/>
  <c r="E28" i="12"/>
  <c r="E19" i="12"/>
  <c r="E20" i="12"/>
  <c r="E21" i="12"/>
  <c r="E22" i="12"/>
  <c r="E23" i="12"/>
  <c r="E24" i="12"/>
  <c r="E25" i="12"/>
  <c r="E27" i="12"/>
  <c r="F28" i="12"/>
  <c r="F19" i="12"/>
  <c r="F20" i="12"/>
  <c r="F21" i="12"/>
  <c r="F22" i="12"/>
  <c r="F23" i="12"/>
  <c r="F24" i="12"/>
  <c r="F25" i="12"/>
  <c r="F27" i="12"/>
  <c r="Q60" i="12"/>
  <c r="R60" i="12"/>
  <c r="N63" i="12"/>
  <c r="N62" i="12"/>
  <c r="N61" i="12"/>
  <c r="N60" i="12"/>
  <c r="N59" i="12"/>
  <c r="N58" i="12"/>
  <c r="N57" i="12"/>
  <c r="N56" i="12"/>
  <c r="N55" i="12"/>
  <c r="N54" i="12"/>
  <c r="N53" i="12"/>
  <c r="N52" i="12"/>
  <c r="N51" i="12"/>
  <c r="H63" i="12"/>
  <c r="H62" i="12"/>
  <c r="H61" i="12"/>
  <c r="H60" i="12"/>
  <c r="H59" i="12"/>
  <c r="H58" i="12"/>
  <c r="H57" i="12"/>
  <c r="H56" i="12"/>
  <c r="H55" i="12"/>
  <c r="H54" i="12"/>
  <c r="H53" i="12"/>
  <c r="H52" i="12"/>
  <c r="H51" i="12"/>
  <c r="B63" i="12"/>
  <c r="B62" i="12"/>
  <c r="B61" i="12"/>
  <c r="B60" i="12"/>
  <c r="B59" i="12"/>
  <c r="B58" i="12"/>
  <c r="B57" i="12"/>
  <c r="B56" i="12"/>
  <c r="B55" i="12"/>
  <c r="B54" i="12"/>
  <c r="B53" i="12"/>
  <c r="B52" i="12"/>
  <c r="B51" i="12"/>
  <c r="N31" i="12"/>
  <c r="N30" i="12"/>
  <c r="N29" i="12"/>
  <c r="N28" i="12"/>
  <c r="N27" i="12"/>
  <c r="N26" i="12"/>
  <c r="N25" i="12"/>
  <c r="N24" i="12"/>
  <c r="N23" i="12"/>
  <c r="N22" i="12"/>
  <c r="N21" i="12"/>
  <c r="N20" i="12"/>
  <c r="N19" i="12"/>
  <c r="H31" i="12"/>
  <c r="H30" i="12"/>
  <c r="H29" i="12"/>
  <c r="H28" i="12"/>
  <c r="H27" i="12"/>
  <c r="H26" i="12"/>
  <c r="H25" i="12"/>
  <c r="H24" i="12"/>
  <c r="H23" i="12"/>
  <c r="H22" i="12"/>
  <c r="H21" i="12"/>
  <c r="H20" i="12"/>
  <c r="H19" i="12"/>
  <c r="B31" i="12"/>
  <c r="B30" i="12"/>
  <c r="B29" i="12"/>
  <c r="B28" i="12"/>
  <c r="B27" i="12"/>
  <c r="B26" i="12"/>
  <c r="B25" i="12"/>
  <c r="B24" i="12"/>
  <c r="B23" i="12"/>
  <c r="B22" i="12"/>
  <c r="B21" i="12"/>
  <c r="B20" i="12"/>
  <c r="B19" i="12"/>
  <c r="C31" i="10"/>
  <c r="N49" i="12"/>
  <c r="H49" i="12"/>
  <c r="B49" i="12"/>
  <c r="N17" i="12"/>
  <c r="H17" i="12"/>
  <c r="B17" i="12"/>
  <c r="B48" i="12"/>
  <c r="B47" i="12"/>
  <c r="B46" i="12"/>
  <c r="B45" i="12"/>
  <c r="B44" i="12"/>
  <c r="B43" i="12"/>
  <c r="B42" i="12"/>
  <c r="B41" i="12"/>
  <c r="B40" i="12"/>
  <c r="B39" i="12"/>
  <c r="B38" i="12"/>
  <c r="B37" i="12"/>
  <c r="H48" i="12"/>
  <c r="H47" i="12"/>
  <c r="H46" i="12"/>
  <c r="H45" i="12"/>
  <c r="H44" i="12"/>
  <c r="H43" i="12"/>
  <c r="H42" i="12"/>
  <c r="H41" i="12"/>
  <c r="H40" i="12"/>
  <c r="H39" i="12"/>
  <c r="H38" i="12"/>
  <c r="H37" i="12"/>
  <c r="N48" i="12"/>
  <c r="N47" i="12"/>
  <c r="N46" i="12"/>
  <c r="N45" i="12"/>
  <c r="N44" i="12"/>
  <c r="N43" i="12"/>
  <c r="N42" i="12"/>
  <c r="N41" i="12"/>
  <c r="N40" i="12"/>
  <c r="N39" i="12"/>
  <c r="N38" i="12"/>
  <c r="N37" i="12"/>
  <c r="N16" i="12"/>
  <c r="N15" i="12"/>
  <c r="N14" i="12"/>
  <c r="N13" i="12"/>
  <c r="N12" i="12"/>
  <c r="N11" i="12"/>
  <c r="N10" i="12"/>
  <c r="N9" i="12"/>
  <c r="N8" i="12"/>
  <c r="N7" i="12"/>
  <c r="N6" i="12"/>
  <c r="N5" i="12"/>
  <c r="H16" i="12"/>
  <c r="H15" i="12"/>
  <c r="H14" i="12"/>
  <c r="H13" i="12"/>
  <c r="H12" i="12"/>
  <c r="H11" i="12"/>
  <c r="H10" i="12"/>
  <c r="H9" i="12"/>
  <c r="H8" i="12"/>
  <c r="H7" i="12"/>
  <c r="H6" i="12"/>
  <c r="H5" i="12"/>
  <c r="B16" i="12"/>
  <c r="B15" i="12"/>
  <c r="B14" i="12"/>
  <c r="B13" i="12"/>
  <c r="B12" i="12"/>
  <c r="B11" i="12"/>
  <c r="B10" i="12"/>
  <c r="B9" i="12"/>
  <c r="B8" i="12"/>
  <c r="B7" i="12"/>
  <c r="B6" i="12"/>
  <c r="B5" i="12"/>
  <c r="C30" i="12"/>
  <c r="D32" i="10"/>
  <c r="E32" i="10"/>
  <c r="F32" i="10"/>
  <c r="G32" i="10"/>
  <c r="H32" i="10"/>
  <c r="H34" i="10"/>
  <c r="G34" i="10"/>
  <c r="F34" i="10"/>
  <c r="E34" i="10"/>
  <c r="D35" i="10"/>
  <c r="D34" i="10"/>
  <c r="O38" i="12"/>
  <c r="O39" i="12"/>
  <c r="O40" i="12"/>
  <c r="O41" i="12"/>
  <c r="O42" i="12"/>
  <c r="O43" i="12"/>
  <c r="O44" i="12"/>
  <c r="O45" i="12"/>
  <c r="O46" i="12"/>
  <c r="O47" i="12"/>
  <c r="O48" i="12"/>
  <c r="O49" i="12"/>
  <c r="O37" i="12"/>
  <c r="I38" i="12"/>
  <c r="I39" i="12"/>
  <c r="I40" i="12"/>
  <c r="I41" i="12"/>
  <c r="I42" i="12"/>
  <c r="I43" i="12"/>
  <c r="I44" i="12"/>
  <c r="I45" i="12"/>
  <c r="I46" i="12"/>
  <c r="I47" i="12"/>
  <c r="I48" i="12"/>
  <c r="I49" i="12"/>
  <c r="I37" i="12"/>
  <c r="C38" i="12"/>
  <c r="C39" i="12"/>
  <c r="C40" i="12"/>
  <c r="C41" i="12"/>
  <c r="C42" i="12"/>
  <c r="C43" i="12"/>
  <c r="C44" i="12"/>
  <c r="C45" i="12"/>
  <c r="C46" i="12"/>
  <c r="C47" i="12"/>
  <c r="C48" i="12"/>
  <c r="C49" i="12"/>
  <c r="C37" i="12"/>
  <c r="O14" i="12"/>
  <c r="O15" i="12"/>
  <c r="O16" i="12"/>
  <c r="I14" i="12"/>
  <c r="I15" i="12"/>
  <c r="I16" i="12"/>
  <c r="C14" i="12"/>
  <c r="C15" i="12"/>
  <c r="C16" i="12"/>
  <c r="I13" i="12"/>
  <c r="F30" i="12"/>
  <c r="F32" i="12"/>
  <c r="E30" i="12"/>
  <c r="E32" i="12"/>
  <c r="D30" i="12"/>
  <c r="D32" i="12"/>
  <c r="C32" i="12"/>
  <c r="O62" i="12"/>
  <c r="P62" i="12"/>
  <c r="Q62" i="12"/>
  <c r="R62" i="12"/>
  <c r="R52" i="12"/>
  <c r="R53" i="12"/>
  <c r="R54" i="12"/>
  <c r="R55" i="12"/>
  <c r="R56" i="12"/>
  <c r="R57" i="12"/>
  <c r="Q52" i="12"/>
  <c r="Q53" i="12"/>
  <c r="Q54" i="12"/>
  <c r="Q55" i="12"/>
  <c r="Q56" i="12"/>
  <c r="Q57" i="12"/>
  <c r="I62" i="12"/>
  <c r="J62" i="12"/>
  <c r="K62" i="12"/>
  <c r="L62" i="12"/>
  <c r="C62" i="12"/>
  <c r="D62" i="12"/>
  <c r="E62" i="12"/>
  <c r="F62" i="12"/>
  <c r="R30" i="12"/>
  <c r="Q30" i="12"/>
  <c r="O30" i="12"/>
  <c r="P30" i="12"/>
  <c r="I30" i="12"/>
  <c r="J30" i="12"/>
  <c r="K30" i="12"/>
  <c r="L30" i="12"/>
  <c r="L32" i="12"/>
  <c r="D38" i="10"/>
  <c r="K32" i="12"/>
  <c r="D37" i="10"/>
  <c r="J32" i="12"/>
  <c r="D36" i="10"/>
  <c r="C38" i="10"/>
  <c r="C37" i="10"/>
  <c r="C36" i="10"/>
  <c r="C35" i="10"/>
  <c r="C34" i="12"/>
  <c r="C35" i="12"/>
  <c r="O17" i="12"/>
  <c r="O6" i="12"/>
  <c r="O7" i="12"/>
  <c r="O8" i="12"/>
  <c r="O9" i="12"/>
  <c r="O10" i="12"/>
  <c r="O11" i="12"/>
  <c r="O12" i="12"/>
  <c r="O13" i="12"/>
  <c r="O5" i="12"/>
  <c r="O2" i="12"/>
  <c r="O3" i="12"/>
  <c r="O29" i="12"/>
  <c r="I2" i="12"/>
  <c r="I3" i="12"/>
  <c r="I5" i="12"/>
  <c r="I6" i="12"/>
  <c r="I7" i="12"/>
  <c r="I8" i="12"/>
  <c r="I9" i="12"/>
  <c r="I10" i="12"/>
  <c r="I11" i="12"/>
  <c r="I12" i="12"/>
  <c r="I17" i="12"/>
  <c r="I29" i="12"/>
  <c r="C5" i="12"/>
  <c r="C6" i="12"/>
  <c r="C7" i="12"/>
  <c r="C8" i="12"/>
  <c r="C9" i="12"/>
  <c r="C10" i="12"/>
  <c r="C11" i="12"/>
  <c r="C12" i="12"/>
  <c r="C13" i="12"/>
  <c r="C17" i="12"/>
  <c r="O61" i="12"/>
  <c r="I61" i="12"/>
  <c r="C61" i="12"/>
  <c r="O35" i="12"/>
  <c r="I35" i="12"/>
  <c r="O34" i="12"/>
  <c r="I34" i="12"/>
  <c r="C33" i="10"/>
</calcChain>
</file>

<file path=xl/sharedStrings.xml><?xml version="1.0" encoding="utf-8"?>
<sst xmlns="http://schemas.openxmlformats.org/spreadsheetml/2006/main" count="205" uniqueCount="66">
  <si>
    <t>Additional Charge #1</t>
  </si>
  <si>
    <t>Additional Charge #2</t>
  </si>
  <si>
    <t>Additional Charge #3</t>
  </si>
  <si>
    <t>HST Tax</t>
  </si>
  <si>
    <t>Subtotal</t>
  </si>
  <si>
    <t>1Month</t>
  </si>
  <si>
    <t>1Yr</t>
  </si>
  <si>
    <t>2Yr</t>
  </si>
  <si>
    <t>3Yr</t>
  </si>
  <si>
    <t>This Plan Saves You:</t>
  </si>
  <si>
    <t>Unlimited</t>
  </si>
  <si>
    <t>Credit / Discount #1</t>
  </si>
  <si>
    <t>Credit / Discount #2</t>
  </si>
  <si>
    <t>Data Plan</t>
  </si>
  <si>
    <t>Costs</t>
  </si>
  <si>
    <t>-</t>
  </si>
  <si>
    <t>1 Month</t>
  </si>
  <si>
    <t>Plan A</t>
  </si>
  <si>
    <t>Plan B</t>
  </si>
  <si>
    <t>Plan C</t>
  </si>
  <si>
    <t>Plan D</t>
  </si>
  <si>
    <t>Plan E</t>
  </si>
  <si>
    <t>Your Plan</t>
  </si>
  <si>
    <r>
      <t xml:space="preserve">Total </t>
    </r>
    <r>
      <rPr>
        <sz val="10"/>
        <rFont val="Arial"/>
        <family val="2"/>
      </rPr>
      <t>(Cost Per Month)</t>
    </r>
  </si>
  <si>
    <t>This Plan Costs You:</t>
  </si>
  <si>
    <t>Time Period</t>
  </si>
  <si>
    <t>Insert your costs below:</t>
  </si>
  <si>
    <t>This Plan Costs</t>
  </si>
  <si>
    <r>
      <t>Monthly Fees</t>
    </r>
    <r>
      <rPr>
        <b/>
        <sz val="8"/>
        <rFont val="Arial"/>
        <family val="2"/>
      </rPr>
      <t xml:space="preserve"> </t>
    </r>
    <r>
      <rPr>
        <sz val="8"/>
        <rFont val="Arial"/>
        <family val="2"/>
      </rPr>
      <t>(Base Voice Plan)</t>
    </r>
  </si>
  <si>
    <t>Notes</t>
  </si>
  <si>
    <r>
      <rPr>
        <u/>
        <sz val="10"/>
        <rFont val="Arial"/>
        <family val="2"/>
      </rPr>
      <t>Insert Your Plan &amp; Competitor Plans</t>
    </r>
    <r>
      <rPr>
        <sz val="10"/>
        <rFont val="Arial"/>
        <family val="2"/>
      </rPr>
      <t xml:space="preserve">
(Calculation details on Results Details sheet)</t>
    </r>
  </si>
  <si>
    <t>Any Additional Plan Details:</t>
  </si>
  <si>
    <t>Incoming Text (International)</t>
  </si>
  <si>
    <t>$56 Fido Unlimited</t>
  </si>
  <si>
    <t>2 Gigs Data</t>
  </si>
  <si>
    <t>Additional Feature #6</t>
  </si>
  <si>
    <t>Local Incoming Calls</t>
  </si>
  <si>
    <t>Local Outgoing Calls</t>
  </si>
  <si>
    <t>$60 Fido Standard</t>
  </si>
  <si>
    <t>Call Display</t>
  </si>
  <si>
    <t>Voicemail</t>
  </si>
  <si>
    <t>Yes</t>
  </si>
  <si>
    <r>
      <t xml:space="preserve">Data Plan </t>
    </r>
    <r>
      <rPr>
        <sz val="8"/>
        <rFont val="Arial"/>
        <family val="2"/>
      </rPr>
      <t>(If additional from base plan)</t>
    </r>
  </si>
  <si>
    <t>Some phone plans require data plans to be billed separately.</t>
  </si>
  <si>
    <t>Fido Value Pack - English</t>
  </si>
  <si>
    <t>Visual Voicemail</t>
  </si>
  <si>
    <t>Receives two 10% Discounts</t>
  </si>
  <si>
    <t>Features</t>
  </si>
  <si>
    <t>Additional Charge #4</t>
  </si>
  <si>
    <t>Fido DT&amp;T Pulse</t>
  </si>
  <si>
    <t>4 Gigs Data</t>
  </si>
  <si>
    <t>Outgoing Text (International)</t>
  </si>
  <si>
    <t>$5/Day Roam Like Home</t>
  </si>
  <si>
    <t>Fido DT&amp;T</t>
  </si>
  <si>
    <t>Canada Wide/Long Distance</t>
  </si>
  <si>
    <t>5 Gigs Data</t>
  </si>
  <si>
    <t>Your Plan - Over 3 Years</t>
  </si>
  <si>
    <t>$100 Rogers Share Everything</t>
  </si>
  <si>
    <t>Calling Internationally (To USA)</t>
  </si>
  <si>
    <t>Insert plan features you want to keep in focus!</t>
  </si>
  <si>
    <t>Fido Boxing Day</t>
  </si>
  <si>
    <t>Additional Plan/Line Cost</t>
  </si>
  <si>
    <t>Add any credits/discounts you receive or can achieve.</t>
  </si>
  <si>
    <t>Add any additional lines you have / Some providers charge a different rate for additional lines.</t>
  </si>
  <si>
    <t>The most garbage 1000 LD Minutes included.. Can't call US.</t>
  </si>
  <si>
    <r>
      <rPr>
        <b/>
        <u/>
        <sz val="16"/>
        <rFont val="Arial"/>
        <family val="2"/>
      </rPr>
      <t xml:space="preserve"> To start click on "Insert Rates &amp; Costs Here" sheet at the bottom.</t>
    </r>
    <r>
      <rPr>
        <b/>
        <sz val="12"/>
        <rFont val="Arial"/>
        <family val="2"/>
      </rPr>
      <t xml:space="preserve">
</t>
    </r>
    <r>
      <rPr>
        <sz val="12"/>
        <rFont val="Arial"/>
        <family val="2"/>
      </rPr>
      <t xml:space="preserve">
It's up to you to input all the information necessary to compare each plan.
Current figures are from my own calculations left as examples so you can understand the chart.
This excel should only be used as a tool and reference. I created it to help understand costs and help argue with Customer Retentions for better rates.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</si>
</sst>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quot;$&quot;#,##0.00"/>
    <numFmt numFmtId="165" formatCode="\+&quot;$&quot;#.00;[Red]\-&quot;$&quot;#.00;&quot;On Forecast&quot;"/>
    <numFmt numFmtId="166" formatCode="&quot;$&quot;#,##0.00;[Red]&quot;$&quot;#,##0.00"/>
    <numFmt numFmtId="167" formatCode="\+&quot;$&quot;#.00;[Red]\-&quot;$&quot;#.00"/>
  </numFmts>
  <fonts count="14" x14ac:knownFonts="1">
    <font>
      <sz val="10"/>
      <name val="Arial"/>
    </font>
    <font>
      <sz val="8"/>
      <name val="Arial"/>
      <family val="2"/>
    </font>
    <font>
      <sz val="10"/>
      <name val="Arial"/>
      <family val="2"/>
    </font>
    <font>
      <b/>
      <sz val="10"/>
      <name val="Arial"/>
      <family val="2"/>
    </font>
    <font>
      <b/>
      <sz val="14"/>
      <name val="Arial"/>
      <family val="2"/>
    </font>
    <font>
      <b/>
      <sz val="12"/>
      <name val="Arial"/>
      <family val="2"/>
    </font>
    <font>
      <sz val="9"/>
      <name val="Arial"/>
      <family val="2"/>
    </font>
    <font>
      <b/>
      <i/>
      <u/>
      <sz val="10"/>
      <name val="Arial"/>
      <family val="2"/>
    </font>
    <font>
      <b/>
      <i/>
      <sz val="10"/>
      <name val="Arial"/>
      <family val="2"/>
    </font>
    <font>
      <b/>
      <sz val="8"/>
      <name val="Arial"/>
      <family val="2"/>
    </font>
    <font>
      <sz val="10"/>
      <name val="Arial"/>
      <family val="2"/>
    </font>
    <font>
      <u/>
      <sz val="10"/>
      <name val="Arial"/>
      <family val="2"/>
    </font>
    <font>
      <sz val="12"/>
      <name val="Arial"/>
      <family val="2"/>
    </font>
    <font>
      <b/>
      <u/>
      <sz val="16"/>
      <name val="Arial"/>
      <family val="2"/>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000"/>
        <bgColor indexed="64"/>
      </patternFill>
    </fill>
  </fills>
  <borders count="7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style="thin">
        <color indexed="64"/>
      </top>
      <bottom style="thin">
        <color indexed="22"/>
      </bottom>
      <diagonal/>
    </border>
    <border>
      <left style="medium">
        <color indexed="64"/>
      </left>
      <right style="medium">
        <color indexed="64"/>
      </right>
      <top style="thin">
        <color indexed="55"/>
      </top>
      <bottom style="medium">
        <color indexed="64"/>
      </bottom>
      <diagonal/>
    </border>
    <border>
      <left style="medium">
        <color indexed="64"/>
      </left>
      <right style="medium">
        <color indexed="64"/>
      </right>
      <top style="thin">
        <color indexed="64"/>
      </top>
      <bottom style="thin">
        <color indexed="55"/>
      </bottom>
      <diagonal/>
    </border>
    <border>
      <left/>
      <right style="medium">
        <color indexed="64"/>
      </right>
      <top style="thin">
        <color indexed="64"/>
      </top>
      <bottom style="thin">
        <color indexed="55"/>
      </bottom>
      <diagonal/>
    </border>
    <border>
      <left/>
      <right style="medium">
        <color indexed="64"/>
      </right>
      <top style="thin">
        <color indexed="55"/>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55"/>
      </top>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55"/>
      </bottom>
      <diagonal/>
    </border>
    <border>
      <left style="thin">
        <color indexed="64"/>
      </left>
      <right style="thin">
        <color indexed="64"/>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medium">
        <color indexed="64"/>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medium">
        <color indexed="64"/>
      </right>
      <top style="thin">
        <color indexed="64"/>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1">
    <xf numFmtId="0" fontId="0" fillId="0" borderId="0"/>
  </cellStyleXfs>
  <cellXfs count="189">
    <xf numFmtId="0" fontId="0" fillId="0" borderId="0" xfId="0"/>
    <xf numFmtId="0" fontId="0" fillId="0" borderId="0" xfId="0" applyProtection="1"/>
    <xf numFmtId="0" fontId="0" fillId="0" borderId="0" xfId="0" applyAlignment="1" applyProtection="1">
      <alignment horizontal="center" wrapText="1"/>
    </xf>
    <xf numFmtId="0" fontId="0" fillId="0" borderId="0" xfId="0" applyBorder="1" applyAlignment="1" applyProtection="1">
      <alignment horizontal="center" wrapText="1"/>
    </xf>
    <xf numFmtId="164" fontId="0" fillId="0" borderId="0" xfId="0" applyNumberFormat="1" applyProtection="1"/>
    <xf numFmtId="164" fontId="0" fillId="0" borderId="0" xfId="0" applyNumberFormat="1" applyBorder="1" applyProtection="1"/>
    <xf numFmtId="164" fontId="0" fillId="0" borderId="0" xfId="0" applyNumberFormat="1" applyFill="1" applyBorder="1" applyProtection="1"/>
    <xf numFmtId="10" fontId="0" fillId="0" borderId="0" xfId="0" applyNumberFormat="1" applyBorder="1" applyProtection="1"/>
    <xf numFmtId="0" fontId="0" fillId="0" borderId="0" xfId="0" applyFill="1" applyProtection="1"/>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0" fillId="5" borderId="4" xfId="0" applyNumberFormat="1" applyFill="1" applyBorder="1" applyAlignment="1" applyProtection="1">
      <alignment horizontal="center" vertical="center" wrapText="1"/>
    </xf>
    <xf numFmtId="0" fontId="0" fillId="5" borderId="18" xfId="0" applyNumberFormat="1" applyFont="1" applyFill="1" applyBorder="1" applyAlignment="1" applyProtection="1">
      <alignment horizontal="center" vertical="center" shrinkToFit="1"/>
    </xf>
    <xf numFmtId="0" fontId="0" fillId="5" borderId="16" xfId="0" applyNumberFormat="1" applyFont="1" applyFill="1" applyBorder="1" applyAlignment="1" applyProtection="1">
      <alignment horizontal="center" vertical="center" shrinkToFit="1"/>
    </xf>
    <xf numFmtId="0" fontId="0" fillId="5" borderId="16" xfId="0" applyNumberFormat="1" applyFont="1" applyFill="1" applyBorder="1" applyAlignment="1" applyProtection="1">
      <alignment horizontal="center" vertical="center" wrapText="1"/>
    </xf>
    <xf numFmtId="0" fontId="0" fillId="5" borderId="4" xfId="0" applyNumberFormat="1" applyFont="1" applyFill="1" applyBorder="1" applyAlignment="1" applyProtection="1">
      <alignment horizontal="center" vertical="center" wrapText="1"/>
    </xf>
    <xf numFmtId="3" fontId="0" fillId="5" borderId="18" xfId="0" applyNumberFormat="1" applyFont="1" applyFill="1" applyBorder="1" applyAlignment="1" applyProtection="1">
      <alignment horizontal="center" vertical="center" wrapText="1"/>
    </xf>
    <xf numFmtId="0" fontId="9" fillId="0" borderId="22" xfId="0" applyFont="1" applyBorder="1" applyAlignment="1" applyProtection="1">
      <alignment horizontal="center" vertical="center" wrapText="1" shrinkToFit="1"/>
      <protection locked="0"/>
    </xf>
    <xf numFmtId="6" fontId="9" fillId="0" borderId="23" xfId="0" applyNumberFormat="1" applyFont="1" applyBorder="1" applyAlignment="1" applyProtection="1">
      <alignment horizontal="center" vertical="center" wrapText="1" shrinkToFit="1"/>
      <protection locked="0"/>
    </xf>
    <xf numFmtId="6" fontId="9" fillId="0" borderId="24" xfId="0" applyNumberFormat="1" applyFont="1" applyBorder="1" applyAlignment="1" applyProtection="1">
      <alignment horizontal="center" vertical="center" wrapText="1" shrinkToFit="1"/>
      <protection locked="0"/>
    </xf>
    <xf numFmtId="0" fontId="0" fillId="0" borderId="0" xfId="0" applyAlignment="1" applyProtection="1">
      <alignment wrapText="1"/>
    </xf>
    <xf numFmtId="0" fontId="3" fillId="0" borderId="4" xfId="0" applyFont="1" applyBorder="1" applyAlignment="1" applyProtection="1">
      <alignment vertical="center"/>
    </xf>
    <xf numFmtId="0" fontId="3" fillId="0" borderId="19" xfId="0" applyFont="1" applyBorder="1" applyAlignment="1" applyProtection="1">
      <alignment vertical="center"/>
    </xf>
    <xf numFmtId="0" fontId="3" fillId="0" borderId="4" xfId="0" applyFont="1" applyBorder="1" applyAlignment="1" applyProtection="1">
      <alignment vertical="center" wrapText="1"/>
    </xf>
    <xf numFmtId="0" fontId="8" fillId="0" borderId="4" xfId="0" applyFont="1" applyBorder="1" applyAlignment="1" applyProtection="1">
      <alignment horizontal="center" vertical="center" wrapText="1"/>
    </xf>
    <xf numFmtId="0" fontId="7" fillId="6" borderId="4" xfId="0" applyFont="1" applyFill="1" applyBorder="1" applyAlignment="1" applyProtection="1">
      <alignment horizontal="center" wrapText="1"/>
    </xf>
    <xf numFmtId="0" fontId="3" fillId="6" borderId="4" xfId="0" applyFont="1" applyFill="1" applyBorder="1" applyProtection="1"/>
    <xf numFmtId="0" fontId="7" fillId="6" borderId="4" xfId="0" applyFont="1" applyFill="1" applyBorder="1" applyAlignment="1" applyProtection="1">
      <alignment horizontal="center"/>
    </xf>
    <xf numFmtId="0" fontId="2" fillId="6" borderId="4" xfId="0" applyFont="1" applyFill="1" applyBorder="1" applyProtection="1"/>
    <xf numFmtId="164" fontId="0" fillId="6" borderId="4" xfId="0" applyNumberFormat="1" applyFill="1" applyBorder="1" applyProtection="1"/>
    <xf numFmtId="164" fontId="6" fillId="6" borderId="4" xfId="0" applyNumberFormat="1" applyFont="1" applyFill="1" applyBorder="1" applyAlignment="1" applyProtection="1">
      <alignment wrapText="1"/>
    </xf>
    <xf numFmtId="0" fontId="0" fillId="6" borderId="4" xfId="0" applyFill="1" applyBorder="1" applyProtection="1"/>
    <xf numFmtId="0" fontId="0" fillId="6" borderId="19" xfId="0" applyFill="1" applyBorder="1" applyProtection="1"/>
    <xf numFmtId="0" fontId="3" fillId="0" borderId="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8" borderId="4" xfId="0" applyFont="1" applyFill="1" applyBorder="1" applyAlignment="1" applyProtection="1">
      <alignment vertical="center"/>
    </xf>
    <xf numFmtId="164" fontId="0" fillId="2" borderId="10" xfId="0" applyNumberFormat="1" applyFill="1" applyBorder="1" applyAlignment="1" applyProtection="1">
      <alignment vertical="center"/>
    </xf>
    <xf numFmtId="0" fontId="3" fillId="0" borderId="4" xfId="0" applyFont="1" applyFill="1" applyBorder="1" applyAlignment="1" applyProtection="1">
      <alignment vertical="center"/>
    </xf>
    <xf numFmtId="10" fontId="0" fillId="2" borderId="15" xfId="0" applyNumberFormat="1" applyFill="1" applyBorder="1" applyAlignment="1" applyProtection="1">
      <alignment vertical="center"/>
    </xf>
    <xf numFmtId="164" fontId="0" fillId="3" borderId="13" xfId="0" applyNumberFormat="1" applyFill="1" applyBorder="1" applyAlignment="1" applyProtection="1">
      <alignment vertical="center"/>
    </xf>
    <xf numFmtId="0" fontId="3" fillId="0" borderId="0" xfId="0" applyFont="1" applyFill="1" applyBorder="1" applyAlignment="1" applyProtection="1">
      <alignment horizontal="center" vertical="center" wrapText="1"/>
    </xf>
    <xf numFmtId="0" fontId="3" fillId="0" borderId="13" xfId="0" applyFont="1" applyBorder="1" applyAlignment="1" applyProtection="1">
      <alignment vertical="center"/>
    </xf>
    <xf numFmtId="3" fontId="0" fillId="5" borderId="41" xfId="0" applyNumberFormat="1" applyFill="1" applyBorder="1" applyAlignment="1" applyProtection="1">
      <alignment horizontal="center" vertical="center" shrinkToFit="1"/>
      <protection locked="0"/>
    </xf>
    <xf numFmtId="3" fontId="0" fillId="5" borderId="42" xfId="0" applyNumberFormat="1" applyFill="1" applyBorder="1" applyAlignment="1" applyProtection="1">
      <alignment horizontal="center" vertical="center" shrinkToFit="1"/>
      <protection locked="0"/>
    </xf>
    <xf numFmtId="3" fontId="2" fillId="5" borderId="42" xfId="0" applyNumberFormat="1" applyFont="1" applyFill="1" applyBorder="1" applyAlignment="1" applyProtection="1">
      <alignment horizontal="center" vertical="center" shrinkToFit="1"/>
      <protection locked="0"/>
    </xf>
    <xf numFmtId="3" fontId="0" fillId="5" borderId="44" xfId="0" applyNumberFormat="1" applyFill="1" applyBorder="1" applyAlignment="1" applyProtection="1">
      <alignment horizontal="center" vertical="center" shrinkToFit="1"/>
      <protection locked="0"/>
    </xf>
    <xf numFmtId="3" fontId="0" fillId="5" borderId="45" xfId="0" applyNumberFormat="1" applyFill="1" applyBorder="1" applyAlignment="1" applyProtection="1">
      <alignment horizontal="center" vertical="center" shrinkToFit="1"/>
      <protection locked="0"/>
    </xf>
    <xf numFmtId="3" fontId="2" fillId="5" borderId="45" xfId="0" applyNumberFormat="1" applyFont="1" applyFill="1" applyBorder="1" applyAlignment="1" applyProtection="1">
      <alignment horizontal="center" vertical="center" shrinkToFit="1"/>
      <protection locked="0"/>
    </xf>
    <xf numFmtId="3" fontId="0" fillId="5" borderId="46" xfId="0" applyNumberFormat="1" applyFill="1" applyBorder="1" applyAlignment="1" applyProtection="1">
      <alignment horizontal="center" vertical="center" shrinkToFit="1"/>
      <protection locked="0"/>
    </xf>
    <xf numFmtId="3" fontId="2" fillId="5" borderId="44" xfId="0" applyNumberFormat="1" applyFont="1" applyFill="1" applyBorder="1" applyAlignment="1" applyProtection="1">
      <alignment horizontal="center" vertical="center" shrinkToFit="1"/>
      <protection locked="0"/>
    </xf>
    <xf numFmtId="3" fontId="2" fillId="5" borderId="47" xfId="0" applyNumberFormat="1" applyFont="1" applyFill="1" applyBorder="1" applyAlignment="1" applyProtection="1">
      <alignment horizontal="center" vertical="center" shrinkToFit="1"/>
      <protection locked="0"/>
    </xf>
    <xf numFmtId="3" fontId="2" fillId="5" borderId="48" xfId="0" applyNumberFormat="1" applyFont="1" applyFill="1" applyBorder="1" applyAlignment="1" applyProtection="1">
      <alignment horizontal="center" vertical="center" shrinkToFit="1"/>
      <protection locked="0"/>
    </xf>
    <xf numFmtId="3" fontId="6" fillId="0" borderId="25" xfId="0" applyNumberFormat="1"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3" fontId="6" fillId="0" borderId="27" xfId="0" applyNumberFormat="1" applyFont="1" applyFill="1" applyBorder="1" applyAlignment="1" applyProtection="1">
      <alignment horizontal="center" vertical="center" wrapText="1"/>
      <protection locked="0"/>
    </xf>
    <xf numFmtId="164" fontId="0" fillId="5" borderId="18" xfId="0" applyNumberFormat="1" applyFill="1" applyBorder="1" applyAlignment="1" applyProtection="1">
      <alignment vertical="center"/>
    </xf>
    <xf numFmtId="164" fontId="0" fillId="0" borderId="2" xfId="0" applyNumberFormat="1" applyBorder="1" applyAlignment="1" applyProtection="1">
      <alignment vertical="center"/>
    </xf>
    <xf numFmtId="164" fontId="0" fillId="5" borderId="17" xfId="0" applyNumberFormat="1" applyFill="1" applyBorder="1" applyAlignment="1" applyProtection="1">
      <alignment vertical="center"/>
    </xf>
    <xf numFmtId="164" fontId="0" fillId="0" borderId="4" xfId="0" applyNumberFormat="1" applyBorder="1" applyAlignment="1" applyProtection="1">
      <alignment vertical="center"/>
    </xf>
    <xf numFmtId="10" fontId="0" fillId="2" borderId="12" xfId="0" applyNumberFormat="1" applyFill="1" applyBorder="1" applyAlignment="1" applyProtection="1">
      <alignment vertical="center"/>
    </xf>
    <xf numFmtId="164" fontId="0" fillId="4" borderId="20" xfId="0" applyNumberForma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wrapText="1"/>
    </xf>
    <xf numFmtId="0" fontId="0" fillId="0" borderId="5" xfId="0" applyFont="1" applyBorder="1" applyAlignment="1" applyProtection="1">
      <alignment horizontal="center" vertical="center" shrinkToFit="1"/>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shrinkToFit="1"/>
    </xf>
    <xf numFmtId="164" fontId="0" fillId="0" borderId="1" xfId="0" applyNumberFormat="1" applyBorder="1" applyAlignment="1" applyProtection="1">
      <alignment vertical="center"/>
    </xf>
    <xf numFmtId="164" fontId="0" fillId="0" borderId="3" xfId="0" applyNumberFormat="1" applyBorder="1" applyAlignment="1" applyProtection="1">
      <alignment vertical="center"/>
    </xf>
    <xf numFmtId="0" fontId="7" fillId="0" borderId="13" xfId="0" applyFont="1" applyFill="1" applyBorder="1" applyAlignment="1" applyProtection="1">
      <alignment horizontal="center" vertical="center"/>
    </xf>
    <xf numFmtId="164" fontId="0" fillId="4" borderId="14" xfId="0" applyNumberFormat="1" applyFill="1" applyBorder="1" applyAlignment="1" applyProtection="1">
      <alignment vertical="center"/>
    </xf>
    <xf numFmtId="165" fontId="0" fillId="4" borderId="20" xfId="0" applyNumberFormat="1" applyFill="1" applyBorder="1" applyAlignment="1" applyProtection="1">
      <alignment vertical="center"/>
    </xf>
    <xf numFmtId="165" fontId="0" fillId="4" borderId="21" xfId="0" applyNumberFormat="1" applyFill="1" applyBorder="1" applyAlignment="1" applyProtection="1">
      <alignment vertical="center"/>
    </xf>
    <xf numFmtId="0" fontId="2" fillId="0" borderId="5" xfId="0" applyFont="1" applyBorder="1" applyAlignment="1" applyProtection="1">
      <alignment horizontal="center" vertical="center" wrapText="1"/>
    </xf>
    <xf numFmtId="164" fontId="0" fillId="2" borderId="8" xfId="0" applyNumberFormat="1" applyFill="1" applyBorder="1" applyAlignment="1" applyProtection="1">
      <alignment vertical="center"/>
    </xf>
    <xf numFmtId="164" fontId="0" fillId="2" borderId="11" xfId="0" applyNumberFormat="1" applyFill="1" applyBorder="1" applyAlignment="1" applyProtection="1">
      <alignment vertical="center"/>
    </xf>
    <xf numFmtId="10" fontId="0" fillId="2" borderId="7" xfId="0" applyNumberFormat="1" applyFill="1" applyBorder="1" applyAlignment="1" applyProtection="1">
      <alignment vertical="center"/>
    </xf>
    <xf numFmtId="10" fontId="0" fillId="2" borderId="9" xfId="0" applyNumberFormat="1" applyFill="1" applyBorder="1" applyAlignment="1" applyProtection="1">
      <alignment vertical="center"/>
    </xf>
    <xf numFmtId="164" fontId="0" fillId="3" borderId="2" xfId="0" applyNumberFormat="1" applyFill="1" applyBorder="1" applyAlignment="1" applyProtection="1">
      <alignment vertical="center"/>
    </xf>
    <xf numFmtId="164" fontId="0" fillId="3" borderId="1" xfId="0" applyNumberFormat="1" applyFill="1" applyBorder="1" applyAlignment="1" applyProtection="1">
      <alignment vertical="center"/>
    </xf>
    <xf numFmtId="0" fontId="0" fillId="0" borderId="0" xfId="0" applyFill="1"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164" fontId="0" fillId="0" borderId="0" xfId="0" applyNumberFormat="1" applyBorder="1" applyAlignment="1" applyProtection="1">
      <alignment vertical="center"/>
    </xf>
    <xf numFmtId="164" fontId="0" fillId="0" borderId="0" xfId="0" applyNumberFormat="1" applyAlignment="1" applyProtection="1">
      <alignment vertical="center"/>
    </xf>
    <xf numFmtId="164" fontId="0" fillId="0" borderId="0" xfId="0" applyNumberFormat="1" applyFill="1" applyBorder="1" applyAlignment="1" applyProtection="1">
      <alignment vertical="center"/>
    </xf>
    <xf numFmtId="10" fontId="0" fillId="0" borderId="0" xfId="0" applyNumberFormat="1" applyFill="1" applyBorder="1" applyAlignment="1" applyProtection="1">
      <alignment vertical="center"/>
    </xf>
    <xf numFmtId="0" fontId="0" fillId="0" borderId="0" xfId="0" applyFill="1" applyAlignment="1" applyProtection="1">
      <alignment vertical="center"/>
    </xf>
    <xf numFmtId="0" fontId="2" fillId="0" borderId="0" xfId="0" applyFont="1" applyFill="1" applyBorder="1" applyAlignment="1" applyProtection="1">
      <alignment vertical="center"/>
    </xf>
    <xf numFmtId="164" fontId="0" fillId="5" borderId="18" xfId="0" applyNumberFormat="1" applyFill="1" applyBorder="1" applyAlignment="1" applyProtection="1">
      <alignment horizontal="center" vertical="center"/>
    </xf>
    <xf numFmtId="164" fontId="0" fillId="5" borderId="17" xfId="0" applyNumberFormat="1" applyFill="1" applyBorder="1" applyAlignment="1" applyProtection="1">
      <alignment horizontal="center" vertical="center"/>
    </xf>
    <xf numFmtId="164" fontId="0" fillId="2" borderId="10" xfId="0" applyNumberFormat="1" applyFill="1" applyBorder="1" applyAlignment="1" applyProtection="1">
      <alignment horizontal="center" vertical="center"/>
    </xf>
    <xf numFmtId="10" fontId="0" fillId="2" borderId="15" xfId="0" applyNumberFormat="1" applyFill="1" applyBorder="1" applyAlignment="1" applyProtection="1">
      <alignment horizontal="center" vertical="center"/>
    </xf>
    <xf numFmtId="164" fontId="0" fillId="3" borderId="13" xfId="0" applyNumberFormat="1" applyFill="1" applyBorder="1" applyAlignment="1" applyProtection="1">
      <alignment horizontal="center" vertical="center"/>
    </xf>
    <xf numFmtId="164" fontId="0" fillId="4" borderId="20" xfId="0" applyNumberFormat="1" applyFill="1" applyBorder="1" applyAlignment="1" applyProtection="1">
      <alignment vertical="center"/>
    </xf>
    <xf numFmtId="164" fontId="0" fillId="4" borderId="21" xfId="0" applyNumberFormat="1" applyFill="1" applyBorder="1" applyAlignment="1" applyProtection="1">
      <alignment vertical="center"/>
    </xf>
    <xf numFmtId="0" fontId="2" fillId="6" borderId="4" xfId="0" applyFont="1" applyFill="1" applyBorder="1" applyAlignment="1" applyProtection="1">
      <alignment vertical="center"/>
    </xf>
    <xf numFmtId="0" fontId="2" fillId="6" borderId="19" xfId="0" applyFont="1" applyFill="1" applyBorder="1" applyAlignment="1" applyProtection="1">
      <alignment vertical="center"/>
    </xf>
    <xf numFmtId="166" fontId="0" fillId="0" borderId="59" xfId="0" applyNumberFormat="1" applyFill="1" applyBorder="1" applyAlignment="1" applyProtection="1">
      <alignment horizontal="center" vertical="center"/>
    </xf>
    <xf numFmtId="166" fontId="0" fillId="0" borderId="62" xfId="0" applyNumberFormat="1" applyFill="1" applyBorder="1" applyAlignment="1" applyProtection="1">
      <alignment horizontal="center" vertical="center"/>
    </xf>
    <xf numFmtId="166" fontId="0" fillId="0" borderId="22" xfId="0" applyNumberFormat="1" applyFill="1" applyBorder="1" applyAlignment="1" applyProtection="1">
      <alignment horizontal="center" vertical="center"/>
    </xf>
    <xf numFmtId="164" fontId="0" fillId="5" borderId="41" xfId="0" applyNumberFormat="1" applyFill="1" applyBorder="1" applyAlignment="1" applyProtection="1">
      <alignment horizontal="center" vertical="center"/>
      <protection locked="0"/>
    </xf>
    <xf numFmtId="164" fontId="0" fillId="5" borderId="42" xfId="0" applyNumberFormat="1" applyFill="1" applyBorder="1" applyAlignment="1" applyProtection="1">
      <alignment horizontal="center" vertical="center"/>
      <protection locked="0"/>
    </xf>
    <xf numFmtId="164" fontId="0" fillId="5" borderId="43" xfId="0" applyNumberFormat="1" applyFill="1" applyBorder="1" applyAlignment="1" applyProtection="1">
      <alignment horizontal="center" vertical="center"/>
      <protection locked="0"/>
    </xf>
    <xf numFmtId="164" fontId="0" fillId="5" borderId="44" xfId="0" applyNumberFormat="1" applyFill="1" applyBorder="1" applyAlignment="1" applyProtection="1">
      <alignment horizontal="center" vertical="center"/>
      <protection locked="0"/>
    </xf>
    <xf numFmtId="164" fontId="0" fillId="5" borderId="45" xfId="0" applyNumberFormat="1" applyFill="1" applyBorder="1" applyAlignment="1" applyProtection="1">
      <alignment horizontal="center" vertical="center"/>
      <protection locked="0"/>
    </xf>
    <xf numFmtId="164" fontId="0" fillId="5" borderId="46" xfId="0" applyNumberFormat="1" applyFill="1" applyBorder="1" applyAlignment="1" applyProtection="1">
      <alignment horizontal="center" vertical="center"/>
      <protection locked="0"/>
    </xf>
    <xf numFmtId="164" fontId="0" fillId="5" borderId="50" xfId="0" applyNumberFormat="1" applyFill="1" applyBorder="1" applyAlignment="1" applyProtection="1">
      <alignment horizontal="center" vertical="center"/>
      <protection locked="0"/>
    </xf>
    <xf numFmtId="164" fontId="0" fillId="5" borderId="51" xfId="0" applyNumberFormat="1" applyFill="1" applyBorder="1" applyAlignment="1" applyProtection="1">
      <alignment horizontal="center" vertical="center"/>
      <protection locked="0"/>
    </xf>
    <xf numFmtId="164" fontId="0" fillId="5" borderId="52" xfId="0" applyNumberFormat="1" applyFill="1" applyBorder="1" applyAlignment="1" applyProtection="1">
      <alignment horizontal="center" vertical="center"/>
      <protection locked="0"/>
    </xf>
    <xf numFmtId="164" fontId="0" fillId="6" borderId="50" xfId="0" applyNumberFormat="1" applyFill="1" applyBorder="1" applyAlignment="1" applyProtection="1">
      <alignment horizontal="center" vertical="center"/>
      <protection locked="0"/>
    </xf>
    <xf numFmtId="164" fontId="0" fillId="6" borderId="45" xfId="0" applyNumberFormat="1" applyFill="1" applyBorder="1" applyAlignment="1" applyProtection="1">
      <alignment horizontal="center" vertical="center"/>
      <protection locked="0"/>
    </xf>
    <xf numFmtId="164" fontId="0" fillId="6" borderId="51" xfId="0" applyNumberFormat="1" applyFill="1" applyBorder="1" applyAlignment="1" applyProtection="1">
      <alignment horizontal="center" vertical="center"/>
      <protection locked="0"/>
    </xf>
    <xf numFmtId="164" fontId="0" fillId="6" borderId="52" xfId="0" applyNumberFormat="1" applyFill="1" applyBorder="1" applyAlignment="1" applyProtection="1">
      <alignment horizontal="center" vertical="center"/>
      <protection locked="0"/>
    </xf>
    <xf numFmtId="164" fontId="0" fillId="8" borderId="50" xfId="0" applyNumberFormat="1" applyFill="1" applyBorder="1" applyAlignment="1" applyProtection="1">
      <alignment horizontal="center" vertical="center"/>
      <protection locked="0"/>
    </xf>
    <xf numFmtId="164" fontId="0" fillId="8" borderId="51" xfId="0" applyNumberFormat="1" applyFill="1" applyBorder="1" applyAlignment="1" applyProtection="1">
      <alignment horizontal="center" vertical="center"/>
      <protection locked="0"/>
    </xf>
    <xf numFmtId="164" fontId="0" fillId="8" borderId="52" xfId="0" applyNumberFormat="1" applyFill="1" applyBorder="1" applyAlignment="1" applyProtection="1">
      <alignment horizontal="center" vertical="center"/>
      <protection locked="0"/>
    </xf>
    <xf numFmtId="164" fontId="0" fillId="8" borderId="44" xfId="0" applyNumberFormat="1" applyFill="1" applyBorder="1" applyAlignment="1" applyProtection="1">
      <alignment horizontal="center" vertical="center"/>
      <protection locked="0"/>
    </xf>
    <xf numFmtId="164" fontId="0" fillId="8" borderId="45" xfId="0" applyNumberFormat="1" applyFill="1" applyBorder="1" applyAlignment="1" applyProtection="1">
      <alignment horizontal="center" vertical="center"/>
      <protection locked="0"/>
    </xf>
    <xf numFmtId="164" fontId="0" fillId="8" borderId="46" xfId="0" applyNumberFormat="1" applyFill="1" applyBorder="1" applyAlignment="1" applyProtection="1">
      <alignment horizontal="center" vertical="center"/>
      <protection locked="0"/>
    </xf>
    <xf numFmtId="164" fontId="0" fillId="2" borderId="53" xfId="0" applyNumberFormat="1" applyFill="1" applyBorder="1" applyAlignment="1" applyProtection="1">
      <alignment horizontal="center" vertical="center"/>
    </xf>
    <xf numFmtId="164" fontId="0" fillId="2" borderId="54" xfId="0" applyNumberFormat="1" applyFill="1" applyBorder="1" applyAlignment="1" applyProtection="1">
      <alignment horizontal="center" vertical="center"/>
    </xf>
    <xf numFmtId="164" fontId="0" fillId="2" borderId="55" xfId="0" applyNumberFormat="1" applyFill="1" applyBorder="1" applyAlignment="1" applyProtection="1">
      <alignment horizontal="center" vertical="center"/>
    </xf>
    <xf numFmtId="10" fontId="0" fillId="9" borderId="56" xfId="0" applyNumberFormat="1" applyFill="1" applyBorder="1" applyAlignment="1" applyProtection="1">
      <alignment horizontal="center" vertical="center"/>
      <protection locked="0"/>
    </xf>
    <xf numFmtId="10" fontId="0" fillId="2" borderId="57" xfId="0" applyNumberFormat="1" applyFill="1" applyBorder="1" applyAlignment="1" applyProtection="1">
      <alignment horizontal="center" vertical="center"/>
    </xf>
    <xf numFmtId="10" fontId="0" fillId="2" borderId="58" xfId="0" applyNumberFormat="1" applyFill="1" applyBorder="1" applyAlignment="1" applyProtection="1">
      <alignment horizontal="center" vertical="center"/>
    </xf>
    <xf numFmtId="164" fontId="0" fillId="3" borderId="25" xfId="0" applyNumberFormat="1" applyFill="1" applyBorder="1" applyAlignment="1" applyProtection="1">
      <alignment horizontal="center" vertical="center"/>
    </xf>
    <xf numFmtId="164" fontId="0" fillId="3" borderId="26" xfId="0" applyNumberFormat="1" applyFill="1" applyBorder="1" applyAlignment="1" applyProtection="1">
      <alignment horizontal="center" vertical="center"/>
    </xf>
    <xf numFmtId="164" fontId="0" fillId="3" borderId="27" xfId="0" applyNumberFormat="1" applyFill="1" applyBorder="1" applyAlignment="1" applyProtection="1">
      <alignment horizontal="center" vertical="center"/>
    </xf>
    <xf numFmtId="167" fontId="0" fillId="0" borderId="60" xfId="0" applyNumberFormat="1" applyFill="1" applyBorder="1" applyAlignment="1" applyProtection="1">
      <alignment horizontal="center" vertical="center"/>
    </xf>
    <xf numFmtId="167" fontId="0" fillId="0" borderId="63" xfId="0" applyNumberFormat="1" applyFill="1" applyBorder="1" applyAlignment="1" applyProtection="1">
      <alignment horizontal="center" vertical="center"/>
    </xf>
    <xf numFmtId="167" fontId="0" fillId="0" borderId="23" xfId="0" applyNumberFormat="1" applyFill="1" applyBorder="1" applyAlignment="1" applyProtection="1">
      <alignment horizontal="center" vertical="center"/>
    </xf>
    <xf numFmtId="0" fontId="3" fillId="0" borderId="30"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167" fontId="0" fillId="0" borderId="61" xfId="0" applyNumberFormat="1" applyFill="1" applyBorder="1" applyAlignment="1" applyProtection="1">
      <alignment horizontal="center" vertical="center"/>
    </xf>
    <xf numFmtId="167" fontId="0" fillId="0" borderId="64" xfId="0" applyNumberFormat="1" applyFill="1" applyBorder="1" applyAlignment="1" applyProtection="1">
      <alignment horizontal="center" vertical="center"/>
    </xf>
    <xf numFmtId="167" fontId="0" fillId="0" borderId="24" xfId="0" applyNumberFormat="1" applyFill="1" applyBorder="1" applyAlignment="1" applyProtection="1">
      <alignment horizontal="center" vertical="center"/>
    </xf>
    <xf numFmtId="3" fontId="2" fillId="5" borderId="49" xfId="0" applyNumberFormat="1" applyFont="1" applyFill="1" applyBorder="1" applyAlignment="1" applyProtection="1">
      <alignment horizontal="center" vertical="center" shrinkToFit="1"/>
      <protection locked="0"/>
    </xf>
    <xf numFmtId="0" fontId="12" fillId="0" borderId="0" xfId="0" applyFont="1" applyProtection="1"/>
    <xf numFmtId="0" fontId="3" fillId="0" borderId="4" xfId="0" applyFont="1" applyBorder="1" applyAlignment="1" applyProtection="1">
      <alignment vertical="center"/>
      <protection locked="0"/>
    </xf>
    <xf numFmtId="0" fontId="5" fillId="0" borderId="65" xfId="0" quotePrefix="1" applyFont="1" applyBorder="1" applyAlignment="1" applyProtection="1">
      <alignment horizontal="center" vertical="center" wrapText="1"/>
    </xf>
    <xf numFmtId="0" fontId="5" fillId="0" borderId="66" xfId="0" quotePrefix="1" applyFont="1" applyBorder="1" applyAlignment="1" applyProtection="1">
      <alignment horizontal="center" vertical="center" wrapText="1"/>
    </xf>
    <xf numFmtId="0" fontId="5" fillId="0" borderId="1" xfId="0" quotePrefix="1" applyFont="1" applyBorder="1" applyAlignment="1" applyProtection="1">
      <alignment horizontal="center" vertical="center" wrapText="1"/>
    </xf>
    <xf numFmtId="0" fontId="5" fillId="0" borderId="70" xfId="0" quotePrefix="1" applyFont="1" applyBorder="1" applyAlignment="1" applyProtection="1">
      <alignment horizontal="center" vertical="center" wrapText="1"/>
    </xf>
    <xf numFmtId="0" fontId="5" fillId="0" borderId="0" xfId="0" quotePrefix="1" applyFont="1" applyBorder="1" applyAlignment="1" applyProtection="1">
      <alignment horizontal="center" vertical="center" wrapText="1"/>
    </xf>
    <xf numFmtId="0" fontId="5" fillId="0" borderId="3" xfId="0" quotePrefix="1" applyFont="1" applyBorder="1" applyAlignment="1" applyProtection="1">
      <alignment horizontal="center" vertical="center" wrapText="1"/>
    </xf>
    <xf numFmtId="0" fontId="5" fillId="0" borderId="67" xfId="0" quotePrefix="1" applyFont="1" applyBorder="1" applyAlignment="1" applyProtection="1">
      <alignment horizontal="center" vertical="center" wrapText="1"/>
    </xf>
    <xf numFmtId="0" fontId="5" fillId="0" borderId="68" xfId="0" quotePrefix="1" applyFont="1" applyBorder="1" applyAlignment="1" applyProtection="1">
      <alignment horizontal="center" vertical="center" wrapText="1"/>
    </xf>
    <xf numFmtId="0" fontId="5" fillId="0" borderId="69" xfId="0" quotePrefix="1"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19" xfId="0" applyFont="1" applyBorder="1" applyAlignment="1" applyProtection="1">
      <alignment horizontal="center" vertical="center"/>
    </xf>
    <xf numFmtId="3" fontId="7" fillId="0" borderId="65" xfId="0" applyNumberFormat="1" applyFont="1" applyFill="1" applyBorder="1" applyAlignment="1" applyProtection="1">
      <alignment horizontal="center" vertical="center"/>
    </xf>
    <xf numFmtId="3" fontId="7" fillId="0" borderId="66"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xf>
    <xf numFmtId="3" fontId="7" fillId="0" borderId="67" xfId="0" applyNumberFormat="1" applyFont="1" applyFill="1" applyBorder="1" applyAlignment="1" applyProtection="1">
      <alignment horizontal="center" vertical="center"/>
    </xf>
    <xf numFmtId="3" fontId="7" fillId="0" borderId="68" xfId="0" applyNumberFormat="1" applyFont="1" applyFill="1" applyBorder="1" applyAlignment="1" applyProtection="1">
      <alignment horizontal="center" vertical="center"/>
    </xf>
    <xf numFmtId="3" fontId="7" fillId="0" borderId="69" xfId="0" applyNumberFormat="1" applyFont="1" applyFill="1" applyBorder="1" applyAlignment="1" applyProtection="1">
      <alignment horizontal="center" vertical="center"/>
    </xf>
    <xf numFmtId="0" fontId="8" fillId="7" borderId="2" xfId="0" applyFont="1" applyFill="1" applyBorder="1" applyAlignment="1" applyProtection="1">
      <alignment horizontal="center" vertical="center" wrapText="1"/>
    </xf>
    <xf numFmtId="0" fontId="8" fillId="7" borderId="4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6" fontId="5" fillId="5" borderId="37" xfId="0" applyNumberFormat="1" applyFont="1" applyFill="1" applyBorder="1" applyAlignment="1" applyProtection="1">
      <alignment horizontal="center" vertical="center" wrapText="1"/>
    </xf>
    <xf numFmtId="6" fontId="5" fillId="5" borderId="38" xfId="0" applyNumberFormat="1" applyFont="1" applyFill="1" applyBorder="1" applyAlignment="1" applyProtection="1">
      <alignment horizontal="center" vertical="center" wrapText="1"/>
    </xf>
    <xf numFmtId="6" fontId="5" fillId="5" borderId="39" xfId="0" applyNumberFormat="1" applyFont="1" applyFill="1" applyBorder="1" applyAlignment="1" applyProtection="1">
      <alignment horizontal="center" vertical="center" wrapText="1"/>
    </xf>
    <xf numFmtId="0" fontId="5" fillId="5" borderId="38" xfId="0" applyFont="1" applyFill="1" applyBorder="1" applyAlignment="1" applyProtection="1">
      <alignment horizontal="center" vertical="center" wrapText="1"/>
    </xf>
    <xf numFmtId="0" fontId="5" fillId="5" borderId="39"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9" xfId="0" applyBorder="1" applyAlignment="1" applyProtection="1">
      <alignment horizontal="center" vertical="center" wrapText="1"/>
    </xf>
    <xf numFmtId="0" fontId="4" fillId="5" borderId="35"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zoomScale="90" zoomScaleNormal="90" zoomScaleSheetLayoutView="100" workbookViewId="0">
      <selection activeCell="A2" sqref="A2:U19"/>
    </sheetView>
  </sheetViews>
  <sheetFormatPr defaultColWidth="8.85546875" defaultRowHeight="12.75" x14ac:dyDescent="0.2"/>
  <cols>
    <col min="1" max="1" width="4.7109375" style="1" customWidth="1"/>
    <col min="2" max="20" width="8.85546875" style="1"/>
    <col min="21" max="21" width="8.85546875" style="1" customWidth="1"/>
    <col min="22" max="256" width="8.85546875" style="1"/>
    <col min="257" max="257" width="4.7109375" style="1" customWidth="1"/>
    <col min="258" max="276" width="8.85546875" style="1"/>
    <col min="277" max="277" width="8.85546875" style="1" customWidth="1"/>
    <col min="278" max="512" width="8.85546875" style="1"/>
    <col min="513" max="513" width="4.7109375" style="1" customWidth="1"/>
    <col min="514" max="532" width="8.85546875" style="1"/>
    <col min="533" max="533" width="8.85546875" style="1" customWidth="1"/>
    <col min="534" max="768" width="8.85546875" style="1"/>
    <col min="769" max="769" width="4.7109375" style="1" customWidth="1"/>
    <col min="770" max="788" width="8.85546875" style="1"/>
    <col min="789" max="789" width="8.85546875" style="1" customWidth="1"/>
    <col min="790" max="1024" width="8.85546875" style="1"/>
    <col min="1025" max="1025" width="4.7109375" style="1" customWidth="1"/>
    <col min="1026" max="1044" width="8.85546875" style="1"/>
    <col min="1045" max="1045" width="8.85546875" style="1" customWidth="1"/>
    <col min="1046" max="1280" width="8.85546875" style="1"/>
    <col min="1281" max="1281" width="4.7109375" style="1" customWidth="1"/>
    <col min="1282" max="1300" width="8.85546875" style="1"/>
    <col min="1301" max="1301" width="8.85546875" style="1" customWidth="1"/>
    <col min="1302" max="1536" width="8.85546875" style="1"/>
    <col min="1537" max="1537" width="4.7109375" style="1" customWidth="1"/>
    <col min="1538" max="1556" width="8.85546875" style="1"/>
    <col min="1557" max="1557" width="8.85546875" style="1" customWidth="1"/>
    <col min="1558" max="1792" width="8.85546875" style="1"/>
    <col min="1793" max="1793" width="4.7109375" style="1" customWidth="1"/>
    <col min="1794" max="1812" width="8.85546875" style="1"/>
    <col min="1813" max="1813" width="8.85546875" style="1" customWidth="1"/>
    <col min="1814" max="2048" width="8.85546875" style="1"/>
    <col min="2049" max="2049" width="4.7109375" style="1" customWidth="1"/>
    <col min="2050" max="2068" width="8.85546875" style="1"/>
    <col min="2069" max="2069" width="8.85546875" style="1" customWidth="1"/>
    <col min="2070" max="2304" width="8.85546875" style="1"/>
    <col min="2305" max="2305" width="4.7109375" style="1" customWidth="1"/>
    <col min="2306" max="2324" width="8.85546875" style="1"/>
    <col min="2325" max="2325" width="8.85546875" style="1" customWidth="1"/>
    <col min="2326" max="2560" width="8.85546875" style="1"/>
    <col min="2561" max="2561" width="4.7109375" style="1" customWidth="1"/>
    <col min="2562" max="2580" width="8.85546875" style="1"/>
    <col min="2581" max="2581" width="8.85546875" style="1" customWidth="1"/>
    <col min="2582" max="2816" width="8.85546875" style="1"/>
    <col min="2817" max="2817" width="4.7109375" style="1" customWidth="1"/>
    <col min="2818" max="2836" width="8.85546875" style="1"/>
    <col min="2837" max="2837" width="8.85546875" style="1" customWidth="1"/>
    <col min="2838" max="3072" width="8.85546875" style="1"/>
    <col min="3073" max="3073" width="4.7109375" style="1" customWidth="1"/>
    <col min="3074" max="3092" width="8.85546875" style="1"/>
    <col min="3093" max="3093" width="8.85546875" style="1" customWidth="1"/>
    <col min="3094" max="3328" width="8.85546875" style="1"/>
    <col min="3329" max="3329" width="4.7109375" style="1" customWidth="1"/>
    <col min="3330" max="3348" width="8.85546875" style="1"/>
    <col min="3349" max="3349" width="8.85546875" style="1" customWidth="1"/>
    <col min="3350" max="3584" width="8.85546875" style="1"/>
    <col min="3585" max="3585" width="4.7109375" style="1" customWidth="1"/>
    <col min="3586" max="3604" width="8.85546875" style="1"/>
    <col min="3605" max="3605" width="8.85546875" style="1" customWidth="1"/>
    <col min="3606" max="3840" width="8.85546875" style="1"/>
    <col min="3841" max="3841" width="4.7109375" style="1" customWidth="1"/>
    <col min="3842" max="3860" width="8.85546875" style="1"/>
    <col min="3861" max="3861" width="8.85546875" style="1" customWidth="1"/>
    <col min="3862" max="4096" width="8.85546875" style="1"/>
    <col min="4097" max="4097" width="4.7109375" style="1" customWidth="1"/>
    <col min="4098" max="4116" width="8.85546875" style="1"/>
    <col min="4117" max="4117" width="8.85546875" style="1" customWidth="1"/>
    <col min="4118" max="4352" width="8.85546875" style="1"/>
    <col min="4353" max="4353" width="4.7109375" style="1" customWidth="1"/>
    <col min="4354" max="4372" width="8.85546875" style="1"/>
    <col min="4373" max="4373" width="8.85546875" style="1" customWidth="1"/>
    <col min="4374" max="4608" width="8.85546875" style="1"/>
    <col min="4609" max="4609" width="4.7109375" style="1" customWidth="1"/>
    <col min="4610" max="4628" width="8.85546875" style="1"/>
    <col min="4629" max="4629" width="8.85546875" style="1" customWidth="1"/>
    <col min="4630" max="4864" width="8.85546875" style="1"/>
    <col min="4865" max="4865" width="4.7109375" style="1" customWidth="1"/>
    <col min="4866" max="4884" width="8.85546875" style="1"/>
    <col min="4885" max="4885" width="8.85546875" style="1" customWidth="1"/>
    <col min="4886" max="5120" width="8.85546875" style="1"/>
    <col min="5121" max="5121" width="4.7109375" style="1" customWidth="1"/>
    <col min="5122" max="5140" width="8.85546875" style="1"/>
    <col min="5141" max="5141" width="8.85546875" style="1" customWidth="1"/>
    <col min="5142" max="5376" width="8.85546875" style="1"/>
    <col min="5377" max="5377" width="4.7109375" style="1" customWidth="1"/>
    <col min="5378" max="5396" width="8.85546875" style="1"/>
    <col min="5397" max="5397" width="8.85546875" style="1" customWidth="1"/>
    <col min="5398" max="5632" width="8.85546875" style="1"/>
    <col min="5633" max="5633" width="4.7109375" style="1" customWidth="1"/>
    <col min="5634" max="5652" width="8.85546875" style="1"/>
    <col min="5653" max="5653" width="8.85546875" style="1" customWidth="1"/>
    <col min="5654" max="5888" width="8.85546875" style="1"/>
    <col min="5889" max="5889" width="4.7109375" style="1" customWidth="1"/>
    <col min="5890" max="5908" width="8.85546875" style="1"/>
    <col min="5909" max="5909" width="8.85546875" style="1" customWidth="1"/>
    <col min="5910" max="6144" width="8.85546875" style="1"/>
    <col min="6145" max="6145" width="4.7109375" style="1" customWidth="1"/>
    <col min="6146" max="6164" width="8.85546875" style="1"/>
    <col min="6165" max="6165" width="8.85546875" style="1" customWidth="1"/>
    <col min="6166" max="6400" width="8.85546875" style="1"/>
    <col min="6401" max="6401" width="4.7109375" style="1" customWidth="1"/>
    <col min="6402" max="6420" width="8.85546875" style="1"/>
    <col min="6421" max="6421" width="8.85546875" style="1" customWidth="1"/>
    <col min="6422" max="6656" width="8.85546875" style="1"/>
    <col min="6657" max="6657" width="4.7109375" style="1" customWidth="1"/>
    <col min="6658" max="6676" width="8.85546875" style="1"/>
    <col min="6677" max="6677" width="8.85546875" style="1" customWidth="1"/>
    <col min="6678" max="6912" width="8.85546875" style="1"/>
    <col min="6913" max="6913" width="4.7109375" style="1" customWidth="1"/>
    <col min="6914" max="6932" width="8.85546875" style="1"/>
    <col min="6933" max="6933" width="8.85546875" style="1" customWidth="1"/>
    <col min="6934" max="7168" width="8.85546875" style="1"/>
    <col min="7169" max="7169" width="4.7109375" style="1" customWidth="1"/>
    <col min="7170" max="7188" width="8.85546875" style="1"/>
    <col min="7189" max="7189" width="8.85546875" style="1" customWidth="1"/>
    <col min="7190" max="7424" width="8.85546875" style="1"/>
    <col min="7425" max="7425" width="4.7109375" style="1" customWidth="1"/>
    <col min="7426" max="7444" width="8.85546875" style="1"/>
    <col min="7445" max="7445" width="8.85546875" style="1" customWidth="1"/>
    <col min="7446" max="7680" width="8.85546875" style="1"/>
    <col min="7681" max="7681" width="4.7109375" style="1" customWidth="1"/>
    <col min="7682" max="7700" width="8.85546875" style="1"/>
    <col min="7701" max="7701" width="8.85546875" style="1" customWidth="1"/>
    <col min="7702" max="7936" width="8.85546875" style="1"/>
    <col min="7937" max="7937" width="4.7109375" style="1" customWidth="1"/>
    <col min="7938" max="7956" width="8.85546875" style="1"/>
    <col min="7957" max="7957" width="8.85546875" style="1" customWidth="1"/>
    <col min="7958" max="8192" width="8.85546875" style="1"/>
    <col min="8193" max="8193" width="4.7109375" style="1" customWidth="1"/>
    <col min="8194" max="8212" width="8.85546875" style="1"/>
    <col min="8213" max="8213" width="8.85546875" style="1" customWidth="1"/>
    <col min="8214" max="8448" width="8.85546875" style="1"/>
    <col min="8449" max="8449" width="4.7109375" style="1" customWidth="1"/>
    <col min="8450" max="8468" width="8.85546875" style="1"/>
    <col min="8469" max="8469" width="8.85546875" style="1" customWidth="1"/>
    <col min="8470" max="8704" width="8.85546875" style="1"/>
    <col min="8705" max="8705" width="4.7109375" style="1" customWidth="1"/>
    <col min="8706" max="8724" width="8.85546875" style="1"/>
    <col min="8725" max="8725" width="8.85546875" style="1" customWidth="1"/>
    <col min="8726" max="8960" width="8.85546875" style="1"/>
    <col min="8961" max="8961" width="4.7109375" style="1" customWidth="1"/>
    <col min="8962" max="8980" width="8.85546875" style="1"/>
    <col min="8981" max="8981" width="8.85546875" style="1" customWidth="1"/>
    <col min="8982" max="9216" width="8.85546875" style="1"/>
    <col min="9217" max="9217" width="4.7109375" style="1" customWidth="1"/>
    <col min="9218" max="9236" width="8.85546875" style="1"/>
    <col min="9237" max="9237" width="8.85546875" style="1" customWidth="1"/>
    <col min="9238" max="9472" width="8.85546875" style="1"/>
    <col min="9473" max="9473" width="4.7109375" style="1" customWidth="1"/>
    <col min="9474" max="9492" width="8.85546875" style="1"/>
    <col min="9493" max="9493" width="8.85546875" style="1" customWidth="1"/>
    <col min="9494" max="9728" width="8.85546875" style="1"/>
    <col min="9729" max="9729" width="4.7109375" style="1" customWidth="1"/>
    <col min="9730" max="9748" width="8.85546875" style="1"/>
    <col min="9749" max="9749" width="8.85546875" style="1" customWidth="1"/>
    <col min="9750" max="9984" width="8.85546875" style="1"/>
    <col min="9985" max="9985" width="4.7109375" style="1" customWidth="1"/>
    <col min="9986" max="10004" width="8.85546875" style="1"/>
    <col min="10005" max="10005" width="8.85546875" style="1" customWidth="1"/>
    <col min="10006" max="10240" width="8.85546875" style="1"/>
    <col min="10241" max="10241" width="4.7109375" style="1" customWidth="1"/>
    <col min="10242" max="10260" width="8.85546875" style="1"/>
    <col min="10261" max="10261" width="8.85546875" style="1" customWidth="1"/>
    <col min="10262" max="10496" width="8.85546875" style="1"/>
    <col min="10497" max="10497" width="4.7109375" style="1" customWidth="1"/>
    <col min="10498" max="10516" width="8.85546875" style="1"/>
    <col min="10517" max="10517" width="8.85546875" style="1" customWidth="1"/>
    <col min="10518" max="10752" width="8.85546875" style="1"/>
    <col min="10753" max="10753" width="4.7109375" style="1" customWidth="1"/>
    <col min="10754" max="10772" width="8.85546875" style="1"/>
    <col min="10773" max="10773" width="8.85546875" style="1" customWidth="1"/>
    <col min="10774" max="11008" width="8.85546875" style="1"/>
    <col min="11009" max="11009" width="4.7109375" style="1" customWidth="1"/>
    <col min="11010" max="11028" width="8.85546875" style="1"/>
    <col min="11029" max="11029" width="8.85546875" style="1" customWidth="1"/>
    <col min="11030" max="11264" width="8.85546875" style="1"/>
    <col min="11265" max="11265" width="4.7109375" style="1" customWidth="1"/>
    <col min="11266" max="11284" width="8.85546875" style="1"/>
    <col min="11285" max="11285" width="8.85546875" style="1" customWidth="1"/>
    <col min="11286" max="11520" width="8.85546875" style="1"/>
    <col min="11521" max="11521" width="4.7109375" style="1" customWidth="1"/>
    <col min="11522" max="11540" width="8.85546875" style="1"/>
    <col min="11541" max="11541" width="8.85546875" style="1" customWidth="1"/>
    <col min="11542" max="11776" width="8.85546875" style="1"/>
    <col min="11777" max="11777" width="4.7109375" style="1" customWidth="1"/>
    <col min="11778" max="11796" width="8.85546875" style="1"/>
    <col min="11797" max="11797" width="8.85546875" style="1" customWidth="1"/>
    <col min="11798" max="12032" width="8.85546875" style="1"/>
    <col min="12033" max="12033" width="4.7109375" style="1" customWidth="1"/>
    <col min="12034" max="12052" width="8.85546875" style="1"/>
    <col min="12053" max="12053" width="8.85546875" style="1" customWidth="1"/>
    <col min="12054" max="12288" width="8.85546875" style="1"/>
    <col min="12289" max="12289" width="4.7109375" style="1" customWidth="1"/>
    <col min="12290" max="12308" width="8.85546875" style="1"/>
    <col min="12309" max="12309" width="8.85546875" style="1" customWidth="1"/>
    <col min="12310" max="12544" width="8.85546875" style="1"/>
    <col min="12545" max="12545" width="4.7109375" style="1" customWidth="1"/>
    <col min="12546" max="12564" width="8.85546875" style="1"/>
    <col min="12565" max="12565" width="8.85546875" style="1" customWidth="1"/>
    <col min="12566" max="12800" width="8.85546875" style="1"/>
    <col min="12801" max="12801" width="4.7109375" style="1" customWidth="1"/>
    <col min="12802" max="12820" width="8.85546875" style="1"/>
    <col min="12821" max="12821" width="8.85546875" style="1" customWidth="1"/>
    <col min="12822" max="13056" width="8.85546875" style="1"/>
    <col min="13057" max="13057" width="4.7109375" style="1" customWidth="1"/>
    <col min="13058" max="13076" width="8.85546875" style="1"/>
    <col min="13077" max="13077" width="8.85546875" style="1" customWidth="1"/>
    <col min="13078" max="13312" width="8.85546875" style="1"/>
    <col min="13313" max="13313" width="4.7109375" style="1" customWidth="1"/>
    <col min="13314" max="13332" width="8.85546875" style="1"/>
    <col min="13333" max="13333" width="8.85546875" style="1" customWidth="1"/>
    <col min="13334" max="13568" width="8.85546875" style="1"/>
    <col min="13569" max="13569" width="4.7109375" style="1" customWidth="1"/>
    <col min="13570" max="13588" width="8.85546875" style="1"/>
    <col min="13589" max="13589" width="8.85546875" style="1" customWidth="1"/>
    <col min="13590" max="13824" width="8.85546875" style="1"/>
    <col min="13825" max="13825" width="4.7109375" style="1" customWidth="1"/>
    <col min="13826" max="13844" width="8.85546875" style="1"/>
    <col min="13845" max="13845" width="8.85546875" style="1" customWidth="1"/>
    <col min="13846" max="14080" width="8.85546875" style="1"/>
    <col min="14081" max="14081" width="4.7109375" style="1" customWidth="1"/>
    <col min="14082" max="14100" width="8.85546875" style="1"/>
    <col min="14101" max="14101" width="8.85546875" style="1" customWidth="1"/>
    <col min="14102" max="14336" width="8.85546875" style="1"/>
    <col min="14337" max="14337" width="4.7109375" style="1" customWidth="1"/>
    <col min="14338" max="14356" width="8.85546875" style="1"/>
    <col min="14357" max="14357" width="8.85546875" style="1" customWidth="1"/>
    <col min="14358" max="14592" width="8.85546875" style="1"/>
    <col min="14593" max="14593" width="4.7109375" style="1" customWidth="1"/>
    <col min="14594" max="14612" width="8.85546875" style="1"/>
    <col min="14613" max="14613" width="8.85546875" style="1" customWidth="1"/>
    <col min="14614" max="14848" width="8.85546875" style="1"/>
    <col min="14849" max="14849" width="4.7109375" style="1" customWidth="1"/>
    <col min="14850" max="14868" width="8.85546875" style="1"/>
    <col min="14869" max="14869" width="8.85546875" style="1" customWidth="1"/>
    <col min="14870" max="15104" width="8.85546875" style="1"/>
    <col min="15105" max="15105" width="4.7109375" style="1" customWidth="1"/>
    <col min="15106" max="15124" width="8.85546875" style="1"/>
    <col min="15125" max="15125" width="8.85546875" style="1" customWidth="1"/>
    <col min="15126" max="15360" width="8.85546875" style="1"/>
    <col min="15361" max="15361" width="4.7109375" style="1" customWidth="1"/>
    <col min="15362" max="15380" width="8.85546875" style="1"/>
    <col min="15381" max="15381" width="8.85546875" style="1" customWidth="1"/>
    <col min="15382" max="15616" width="8.85546875" style="1"/>
    <col min="15617" max="15617" width="4.7109375" style="1" customWidth="1"/>
    <col min="15618" max="15636" width="8.85546875" style="1"/>
    <col min="15637" max="15637" width="8.85546875" style="1" customWidth="1"/>
    <col min="15638" max="15872" width="8.85546875" style="1"/>
    <col min="15873" max="15873" width="4.7109375" style="1" customWidth="1"/>
    <col min="15874" max="15892" width="8.85546875" style="1"/>
    <col min="15893" max="15893" width="8.85546875" style="1" customWidth="1"/>
    <col min="15894" max="16128" width="8.85546875" style="1"/>
    <col min="16129" max="16129" width="4.7109375" style="1" customWidth="1"/>
    <col min="16130" max="16148" width="8.85546875" style="1"/>
    <col min="16149" max="16149" width="8.85546875" style="1" customWidth="1"/>
    <col min="16150" max="16384" width="8.85546875" style="1"/>
  </cols>
  <sheetData>
    <row r="1" spans="1:21" ht="15.75" thickBot="1" x14ac:dyDescent="0.25">
      <c r="B1" s="139"/>
      <c r="C1" s="139"/>
      <c r="D1" s="139"/>
      <c r="E1" s="139"/>
      <c r="F1" s="139"/>
      <c r="G1" s="139"/>
      <c r="H1" s="139"/>
      <c r="I1" s="139"/>
      <c r="J1" s="139"/>
      <c r="K1" s="139"/>
      <c r="L1" s="139"/>
      <c r="M1" s="139"/>
      <c r="N1" s="139"/>
      <c r="O1" s="139"/>
      <c r="P1" s="139"/>
      <c r="Q1" s="139"/>
      <c r="R1" s="139"/>
      <c r="S1" s="139"/>
      <c r="T1" s="139"/>
      <c r="U1" s="139"/>
    </row>
    <row r="2" spans="1:21" ht="12.75" customHeight="1" x14ac:dyDescent="0.2">
      <c r="A2" s="141" t="s">
        <v>65</v>
      </c>
      <c r="B2" s="142"/>
      <c r="C2" s="142"/>
      <c r="D2" s="142"/>
      <c r="E2" s="142"/>
      <c r="F2" s="142"/>
      <c r="G2" s="142"/>
      <c r="H2" s="142"/>
      <c r="I2" s="142"/>
      <c r="J2" s="142"/>
      <c r="K2" s="142"/>
      <c r="L2" s="142"/>
      <c r="M2" s="142"/>
      <c r="N2" s="142"/>
      <c r="O2" s="142"/>
      <c r="P2" s="142"/>
      <c r="Q2" s="142"/>
      <c r="R2" s="142"/>
      <c r="S2" s="142"/>
      <c r="T2" s="142"/>
      <c r="U2" s="143"/>
    </row>
    <row r="3" spans="1:21" ht="12.75" customHeight="1" x14ac:dyDescent="0.2">
      <c r="A3" s="144"/>
      <c r="B3" s="145"/>
      <c r="C3" s="145"/>
      <c r="D3" s="145"/>
      <c r="E3" s="145"/>
      <c r="F3" s="145"/>
      <c r="G3" s="145"/>
      <c r="H3" s="145"/>
      <c r="I3" s="145"/>
      <c r="J3" s="145"/>
      <c r="K3" s="145"/>
      <c r="L3" s="145"/>
      <c r="M3" s="145"/>
      <c r="N3" s="145"/>
      <c r="O3" s="145"/>
      <c r="P3" s="145"/>
      <c r="Q3" s="145"/>
      <c r="R3" s="145"/>
      <c r="S3" s="145"/>
      <c r="T3" s="145"/>
      <c r="U3" s="146"/>
    </row>
    <row r="4" spans="1:21" ht="12.75" customHeight="1" x14ac:dyDescent="0.2">
      <c r="A4" s="144"/>
      <c r="B4" s="145"/>
      <c r="C4" s="145"/>
      <c r="D4" s="145"/>
      <c r="E4" s="145"/>
      <c r="F4" s="145"/>
      <c r="G4" s="145"/>
      <c r="H4" s="145"/>
      <c r="I4" s="145"/>
      <c r="J4" s="145"/>
      <c r="K4" s="145"/>
      <c r="L4" s="145"/>
      <c r="M4" s="145"/>
      <c r="N4" s="145"/>
      <c r="O4" s="145"/>
      <c r="P4" s="145"/>
      <c r="Q4" s="145"/>
      <c r="R4" s="145"/>
      <c r="S4" s="145"/>
      <c r="T4" s="145"/>
      <c r="U4" s="146"/>
    </row>
    <row r="5" spans="1:21" ht="12.75" customHeight="1" x14ac:dyDescent="0.2">
      <c r="A5" s="144"/>
      <c r="B5" s="145"/>
      <c r="C5" s="145"/>
      <c r="D5" s="145"/>
      <c r="E5" s="145"/>
      <c r="F5" s="145"/>
      <c r="G5" s="145"/>
      <c r="H5" s="145"/>
      <c r="I5" s="145"/>
      <c r="J5" s="145"/>
      <c r="K5" s="145"/>
      <c r="L5" s="145"/>
      <c r="M5" s="145"/>
      <c r="N5" s="145"/>
      <c r="O5" s="145"/>
      <c r="P5" s="145"/>
      <c r="Q5" s="145"/>
      <c r="R5" s="145"/>
      <c r="S5" s="145"/>
      <c r="T5" s="145"/>
      <c r="U5" s="146"/>
    </row>
    <row r="6" spans="1:21" ht="12.75" customHeight="1" x14ac:dyDescent="0.2">
      <c r="A6" s="144"/>
      <c r="B6" s="145"/>
      <c r="C6" s="145"/>
      <c r="D6" s="145"/>
      <c r="E6" s="145"/>
      <c r="F6" s="145"/>
      <c r="G6" s="145"/>
      <c r="H6" s="145"/>
      <c r="I6" s="145"/>
      <c r="J6" s="145"/>
      <c r="K6" s="145"/>
      <c r="L6" s="145"/>
      <c r="M6" s="145"/>
      <c r="N6" s="145"/>
      <c r="O6" s="145"/>
      <c r="P6" s="145"/>
      <c r="Q6" s="145"/>
      <c r="R6" s="145"/>
      <c r="S6" s="145"/>
      <c r="T6" s="145"/>
      <c r="U6" s="146"/>
    </row>
    <row r="7" spans="1:21" ht="12.75" customHeight="1" x14ac:dyDescent="0.2">
      <c r="A7" s="144"/>
      <c r="B7" s="145"/>
      <c r="C7" s="145"/>
      <c r="D7" s="145"/>
      <c r="E7" s="145"/>
      <c r="F7" s="145"/>
      <c r="G7" s="145"/>
      <c r="H7" s="145"/>
      <c r="I7" s="145"/>
      <c r="J7" s="145"/>
      <c r="K7" s="145"/>
      <c r="L7" s="145"/>
      <c r="M7" s="145"/>
      <c r="N7" s="145"/>
      <c r="O7" s="145"/>
      <c r="P7" s="145"/>
      <c r="Q7" s="145"/>
      <c r="R7" s="145"/>
      <c r="S7" s="145"/>
      <c r="T7" s="145"/>
      <c r="U7" s="146"/>
    </row>
    <row r="8" spans="1:21" ht="12.75" customHeight="1" x14ac:dyDescent="0.2">
      <c r="A8" s="144"/>
      <c r="B8" s="145"/>
      <c r="C8" s="145"/>
      <c r="D8" s="145"/>
      <c r="E8" s="145"/>
      <c r="F8" s="145"/>
      <c r="G8" s="145"/>
      <c r="H8" s="145"/>
      <c r="I8" s="145"/>
      <c r="J8" s="145"/>
      <c r="K8" s="145"/>
      <c r="L8" s="145"/>
      <c r="M8" s="145"/>
      <c r="N8" s="145"/>
      <c r="O8" s="145"/>
      <c r="P8" s="145"/>
      <c r="Q8" s="145"/>
      <c r="R8" s="145"/>
      <c r="S8" s="145"/>
      <c r="T8" s="145"/>
      <c r="U8" s="146"/>
    </row>
    <row r="9" spans="1:21" ht="12.75" customHeight="1" x14ac:dyDescent="0.2">
      <c r="A9" s="144"/>
      <c r="B9" s="145"/>
      <c r="C9" s="145"/>
      <c r="D9" s="145"/>
      <c r="E9" s="145"/>
      <c r="F9" s="145"/>
      <c r="G9" s="145"/>
      <c r="H9" s="145"/>
      <c r="I9" s="145"/>
      <c r="J9" s="145"/>
      <c r="K9" s="145"/>
      <c r="L9" s="145"/>
      <c r="M9" s="145"/>
      <c r="N9" s="145"/>
      <c r="O9" s="145"/>
      <c r="P9" s="145"/>
      <c r="Q9" s="145"/>
      <c r="R9" s="145"/>
      <c r="S9" s="145"/>
      <c r="T9" s="145"/>
      <c r="U9" s="146"/>
    </row>
    <row r="10" spans="1:21" ht="12.75" customHeight="1" x14ac:dyDescent="0.2">
      <c r="A10" s="144"/>
      <c r="B10" s="145"/>
      <c r="C10" s="145"/>
      <c r="D10" s="145"/>
      <c r="E10" s="145"/>
      <c r="F10" s="145"/>
      <c r="G10" s="145"/>
      <c r="H10" s="145"/>
      <c r="I10" s="145"/>
      <c r="J10" s="145"/>
      <c r="K10" s="145"/>
      <c r="L10" s="145"/>
      <c r="M10" s="145"/>
      <c r="N10" s="145"/>
      <c r="O10" s="145"/>
      <c r="P10" s="145"/>
      <c r="Q10" s="145"/>
      <c r="R10" s="145"/>
      <c r="S10" s="145"/>
      <c r="T10" s="145"/>
      <c r="U10" s="146"/>
    </row>
    <row r="11" spans="1:21" ht="12.75" customHeight="1" x14ac:dyDescent="0.2">
      <c r="A11" s="144"/>
      <c r="B11" s="145"/>
      <c r="C11" s="145"/>
      <c r="D11" s="145"/>
      <c r="E11" s="145"/>
      <c r="F11" s="145"/>
      <c r="G11" s="145"/>
      <c r="H11" s="145"/>
      <c r="I11" s="145"/>
      <c r="J11" s="145"/>
      <c r="K11" s="145"/>
      <c r="L11" s="145"/>
      <c r="M11" s="145"/>
      <c r="N11" s="145"/>
      <c r="O11" s="145"/>
      <c r="P11" s="145"/>
      <c r="Q11" s="145"/>
      <c r="R11" s="145"/>
      <c r="S11" s="145"/>
      <c r="T11" s="145"/>
      <c r="U11" s="146"/>
    </row>
    <row r="12" spans="1:21" ht="12.75" customHeight="1" x14ac:dyDescent="0.2">
      <c r="A12" s="144"/>
      <c r="B12" s="145"/>
      <c r="C12" s="145"/>
      <c r="D12" s="145"/>
      <c r="E12" s="145"/>
      <c r="F12" s="145"/>
      <c r="G12" s="145"/>
      <c r="H12" s="145"/>
      <c r="I12" s="145"/>
      <c r="J12" s="145"/>
      <c r="K12" s="145"/>
      <c r="L12" s="145"/>
      <c r="M12" s="145"/>
      <c r="N12" s="145"/>
      <c r="O12" s="145"/>
      <c r="P12" s="145"/>
      <c r="Q12" s="145"/>
      <c r="R12" s="145"/>
      <c r="S12" s="145"/>
      <c r="T12" s="145"/>
      <c r="U12" s="146"/>
    </row>
    <row r="13" spans="1:21" ht="12.75" customHeight="1" x14ac:dyDescent="0.2">
      <c r="A13" s="144"/>
      <c r="B13" s="145"/>
      <c r="C13" s="145"/>
      <c r="D13" s="145"/>
      <c r="E13" s="145"/>
      <c r="F13" s="145"/>
      <c r="G13" s="145"/>
      <c r="H13" s="145"/>
      <c r="I13" s="145"/>
      <c r="J13" s="145"/>
      <c r="K13" s="145"/>
      <c r="L13" s="145"/>
      <c r="M13" s="145"/>
      <c r="N13" s="145"/>
      <c r="O13" s="145"/>
      <c r="P13" s="145"/>
      <c r="Q13" s="145"/>
      <c r="R13" s="145"/>
      <c r="S13" s="145"/>
      <c r="T13" s="145"/>
      <c r="U13" s="146"/>
    </row>
    <row r="14" spans="1:21" ht="12.75" customHeight="1" x14ac:dyDescent="0.2">
      <c r="A14" s="144"/>
      <c r="B14" s="145"/>
      <c r="C14" s="145"/>
      <c r="D14" s="145"/>
      <c r="E14" s="145"/>
      <c r="F14" s="145"/>
      <c r="G14" s="145"/>
      <c r="H14" s="145"/>
      <c r="I14" s="145"/>
      <c r="J14" s="145"/>
      <c r="K14" s="145"/>
      <c r="L14" s="145"/>
      <c r="M14" s="145"/>
      <c r="N14" s="145"/>
      <c r="O14" s="145"/>
      <c r="P14" s="145"/>
      <c r="Q14" s="145"/>
      <c r="R14" s="145"/>
      <c r="S14" s="145"/>
      <c r="T14" s="145"/>
      <c r="U14" s="146"/>
    </row>
    <row r="15" spans="1:21" ht="12.75" customHeight="1" x14ac:dyDescent="0.2">
      <c r="A15" s="144"/>
      <c r="B15" s="145"/>
      <c r="C15" s="145"/>
      <c r="D15" s="145"/>
      <c r="E15" s="145"/>
      <c r="F15" s="145"/>
      <c r="G15" s="145"/>
      <c r="H15" s="145"/>
      <c r="I15" s="145"/>
      <c r="J15" s="145"/>
      <c r="K15" s="145"/>
      <c r="L15" s="145"/>
      <c r="M15" s="145"/>
      <c r="N15" s="145"/>
      <c r="O15" s="145"/>
      <c r="P15" s="145"/>
      <c r="Q15" s="145"/>
      <c r="R15" s="145"/>
      <c r="S15" s="145"/>
      <c r="T15" s="145"/>
      <c r="U15" s="146"/>
    </row>
    <row r="16" spans="1:21" ht="12.75" customHeight="1" x14ac:dyDescent="0.2">
      <c r="A16" s="144"/>
      <c r="B16" s="145"/>
      <c r="C16" s="145"/>
      <c r="D16" s="145"/>
      <c r="E16" s="145"/>
      <c r="F16" s="145"/>
      <c r="G16" s="145"/>
      <c r="H16" s="145"/>
      <c r="I16" s="145"/>
      <c r="J16" s="145"/>
      <c r="K16" s="145"/>
      <c r="L16" s="145"/>
      <c r="M16" s="145"/>
      <c r="N16" s="145"/>
      <c r="O16" s="145"/>
      <c r="P16" s="145"/>
      <c r="Q16" s="145"/>
      <c r="R16" s="145"/>
      <c r="S16" s="145"/>
      <c r="T16" s="145"/>
      <c r="U16" s="146"/>
    </row>
    <row r="17" spans="1:21" ht="12.75" customHeight="1" x14ac:dyDescent="0.2">
      <c r="A17" s="144"/>
      <c r="B17" s="145"/>
      <c r="C17" s="145"/>
      <c r="D17" s="145"/>
      <c r="E17" s="145"/>
      <c r="F17" s="145"/>
      <c r="G17" s="145"/>
      <c r="H17" s="145"/>
      <c r="I17" s="145"/>
      <c r="J17" s="145"/>
      <c r="K17" s="145"/>
      <c r="L17" s="145"/>
      <c r="M17" s="145"/>
      <c r="N17" s="145"/>
      <c r="O17" s="145"/>
      <c r="P17" s="145"/>
      <c r="Q17" s="145"/>
      <c r="R17" s="145"/>
      <c r="S17" s="145"/>
      <c r="T17" s="145"/>
      <c r="U17" s="146"/>
    </row>
    <row r="18" spans="1:21" x14ac:dyDescent="0.2">
      <c r="A18" s="144"/>
      <c r="B18" s="145"/>
      <c r="C18" s="145"/>
      <c r="D18" s="145"/>
      <c r="E18" s="145"/>
      <c r="F18" s="145"/>
      <c r="G18" s="145"/>
      <c r="H18" s="145"/>
      <c r="I18" s="145"/>
      <c r="J18" s="145"/>
      <c r="K18" s="145"/>
      <c r="L18" s="145"/>
      <c r="M18" s="145"/>
      <c r="N18" s="145"/>
      <c r="O18" s="145"/>
      <c r="P18" s="145"/>
      <c r="Q18" s="145"/>
      <c r="R18" s="145"/>
      <c r="S18" s="145"/>
      <c r="T18" s="145"/>
      <c r="U18" s="146"/>
    </row>
    <row r="19" spans="1:21" ht="13.5" thickBot="1" x14ac:dyDescent="0.25">
      <c r="A19" s="147"/>
      <c r="B19" s="148"/>
      <c r="C19" s="148"/>
      <c r="D19" s="148"/>
      <c r="E19" s="148"/>
      <c r="F19" s="148"/>
      <c r="G19" s="148"/>
      <c r="H19" s="148"/>
      <c r="I19" s="148"/>
      <c r="J19" s="148"/>
      <c r="K19" s="148"/>
      <c r="L19" s="148"/>
      <c r="M19" s="148"/>
      <c r="N19" s="148"/>
      <c r="O19" s="148"/>
      <c r="P19" s="148"/>
      <c r="Q19" s="148"/>
      <c r="R19" s="148"/>
      <c r="S19" s="148"/>
      <c r="T19" s="148"/>
      <c r="U19" s="149"/>
    </row>
  </sheetData>
  <sheetProtection algorithmName="SHA-512" hashValue="NGin/VWzntblLqCUut40ZFM3BKeLJSwGsbpSAmi/XbRC8H/9uVw2BjZtxg8cnrBqLjR6gNuhM5bmDw+nhVxmIw==" saltValue="Ipb0hRdcIuhIW8u6FSBTkw==" spinCount="100000" sheet="1" objects="1" scenarios="1" selectLockedCells="1" selectUnlockedCells="1"/>
  <mergeCells count="1">
    <mergeCell ref="A2:U19"/>
  </mergeCells>
  <pageMargins left="0.7" right="0.7" top="0.75" bottom="0.7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view="pageBreakPreview" zoomScaleNormal="100" zoomScaleSheetLayoutView="100" workbookViewId="0">
      <selection activeCell="C32" sqref="C32"/>
    </sheetView>
  </sheetViews>
  <sheetFormatPr defaultRowHeight="12.75" x14ac:dyDescent="0.2"/>
  <cols>
    <col min="1" max="1" width="1.85546875" style="1" customWidth="1"/>
    <col min="2" max="2" width="30" style="1" customWidth="1"/>
    <col min="3" max="8" width="15.85546875" style="1" customWidth="1"/>
    <col min="9" max="9" width="1.85546875" style="1" customWidth="1"/>
    <col min="10" max="10" width="59.140625" style="1" bestFit="1" customWidth="1"/>
    <col min="11" max="197" width="11.42578125" style="1" customWidth="1"/>
    <col min="198" max="16384" width="9.140625" style="1"/>
  </cols>
  <sheetData>
    <row r="1" spans="2:10" ht="47.1" customHeight="1" thickBot="1" x14ac:dyDescent="0.25">
      <c r="C1" s="166" t="s">
        <v>30</v>
      </c>
      <c r="D1" s="167"/>
      <c r="E1" s="167"/>
      <c r="F1" s="167"/>
      <c r="G1" s="167"/>
      <c r="H1" s="168"/>
      <c r="J1" s="40"/>
    </row>
    <row r="2" spans="2:10" ht="20.100000000000001" customHeight="1" x14ac:dyDescent="0.2">
      <c r="B2" s="158" t="s">
        <v>59</v>
      </c>
      <c r="C2" s="164" t="s">
        <v>22</v>
      </c>
      <c r="D2" s="160" t="s">
        <v>17</v>
      </c>
      <c r="E2" s="160" t="s">
        <v>18</v>
      </c>
      <c r="F2" s="160" t="s">
        <v>19</v>
      </c>
      <c r="G2" s="160" t="s">
        <v>20</v>
      </c>
      <c r="H2" s="169" t="s">
        <v>21</v>
      </c>
      <c r="I2" s="2"/>
      <c r="J2" s="162" t="s">
        <v>29</v>
      </c>
    </row>
    <row r="3" spans="2:10" ht="20.100000000000001" customHeight="1" thickBot="1" x14ac:dyDescent="0.25">
      <c r="B3" s="159"/>
      <c r="C3" s="165"/>
      <c r="D3" s="161"/>
      <c r="E3" s="161"/>
      <c r="F3" s="161"/>
      <c r="G3" s="161"/>
      <c r="H3" s="170"/>
      <c r="I3" s="2"/>
      <c r="J3" s="163"/>
    </row>
    <row r="4" spans="2:10" s="20" customFormat="1" ht="23.25" thickBot="1" x14ac:dyDescent="0.25">
      <c r="B4" s="24"/>
      <c r="C4" s="17" t="s">
        <v>33</v>
      </c>
      <c r="D4" s="18" t="s">
        <v>38</v>
      </c>
      <c r="E4" s="18" t="s">
        <v>49</v>
      </c>
      <c r="F4" s="18" t="s">
        <v>53</v>
      </c>
      <c r="G4" s="18" t="s">
        <v>57</v>
      </c>
      <c r="H4" s="19" t="s">
        <v>60</v>
      </c>
      <c r="I4" s="3"/>
      <c r="J4" s="25"/>
    </row>
    <row r="5" spans="2:10" x14ac:dyDescent="0.2">
      <c r="B5" s="140" t="s">
        <v>36</v>
      </c>
      <c r="C5" s="42" t="s">
        <v>10</v>
      </c>
      <c r="D5" s="43" t="s">
        <v>10</v>
      </c>
      <c r="E5" s="43" t="s">
        <v>10</v>
      </c>
      <c r="F5" s="44" t="s">
        <v>10</v>
      </c>
      <c r="G5" s="44" t="s">
        <v>10</v>
      </c>
      <c r="H5" s="44" t="s">
        <v>10</v>
      </c>
      <c r="I5" s="5"/>
      <c r="J5" s="26"/>
    </row>
    <row r="6" spans="2:10" x14ac:dyDescent="0.2">
      <c r="B6" s="140" t="s">
        <v>37</v>
      </c>
      <c r="C6" s="45" t="s">
        <v>10</v>
      </c>
      <c r="D6" s="46" t="s">
        <v>10</v>
      </c>
      <c r="E6" s="46" t="s">
        <v>10</v>
      </c>
      <c r="F6" s="47" t="s">
        <v>10</v>
      </c>
      <c r="G6" s="47" t="s">
        <v>10</v>
      </c>
      <c r="H6" s="47" t="s">
        <v>10</v>
      </c>
      <c r="I6" s="5"/>
      <c r="J6" s="26"/>
    </row>
    <row r="7" spans="2:10" x14ac:dyDescent="0.2">
      <c r="B7" s="140" t="s">
        <v>54</v>
      </c>
      <c r="C7" s="45" t="s">
        <v>10</v>
      </c>
      <c r="D7" s="46" t="s">
        <v>10</v>
      </c>
      <c r="E7" s="46" t="s">
        <v>10</v>
      </c>
      <c r="F7" s="47" t="s">
        <v>10</v>
      </c>
      <c r="G7" s="47" t="s">
        <v>10</v>
      </c>
      <c r="H7" s="47" t="s">
        <v>10</v>
      </c>
      <c r="I7" s="5"/>
      <c r="J7" s="26"/>
    </row>
    <row r="8" spans="2:10" x14ac:dyDescent="0.2">
      <c r="B8" s="140" t="s">
        <v>58</v>
      </c>
      <c r="C8" s="49" t="s">
        <v>15</v>
      </c>
      <c r="D8" s="47" t="s">
        <v>15</v>
      </c>
      <c r="E8" s="47" t="s">
        <v>15</v>
      </c>
      <c r="F8" s="47" t="s">
        <v>15</v>
      </c>
      <c r="G8" s="47" t="s">
        <v>15</v>
      </c>
      <c r="H8" s="47" t="s">
        <v>15</v>
      </c>
      <c r="I8" s="5"/>
      <c r="J8" s="26"/>
    </row>
    <row r="9" spans="2:10" x14ac:dyDescent="0.2">
      <c r="B9" s="140" t="s">
        <v>32</v>
      </c>
      <c r="C9" s="49" t="s">
        <v>10</v>
      </c>
      <c r="D9" s="46" t="s">
        <v>10</v>
      </c>
      <c r="E9" s="46" t="s">
        <v>10</v>
      </c>
      <c r="F9" s="47" t="s">
        <v>10</v>
      </c>
      <c r="G9" s="47" t="s">
        <v>10</v>
      </c>
      <c r="H9" s="47" t="s">
        <v>10</v>
      </c>
      <c r="I9" s="5"/>
      <c r="J9" s="26"/>
    </row>
    <row r="10" spans="2:10" x14ac:dyDescent="0.2">
      <c r="B10" s="140" t="s">
        <v>51</v>
      </c>
      <c r="C10" s="49" t="s">
        <v>10</v>
      </c>
      <c r="D10" s="46" t="s">
        <v>10</v>
      </c>
      <c r="E10" s="46" t="s">
        <v>10</v>
      </c>
      <c r="F10" s="47" t="s">
        <v>10</v>
      </c>
      <c r="G10" s="47" t="s">
        <v>10</v>
      </c>
      <c r="H10" s="47" t="s">
        <v>10</v>
      </c>
      <c r="I10" s="5"/>
      <c r="J10" s="26"/>
    </row>
    <row r="11" spans="2:10" x14ac:dyDescent="0.2">
      <c r="B11" s="140" t="s">
        <v>39</v>
      </c>
      <c r="C11" s="49" t="s">
        <v>41</v>
      </c>
      <c r="D11" s="47" t="s">
        <v>41</v>
      </c>
      <c r="E11" s="47" t="s">
        <v>41</v>
      </c>
      <c r="F11" s="47" t="s">
        <v>41</v>
      </c>
      <c r="G11" s="47" t="s">
        <v>41</v>
      </c>
      <c r="H11" s="47" t="s">
        <v>41</v>
      </c>
      <c r="I11" s="5"/>
      <c r="J11" s="26"/>
    </row>
    <row r="12" spans="2:10" x14ac:dyDescent="0.2">
      <c r="B12" s="140" t="s">
        <v>40</v>
      </c>
      <c r="C12" s="49" t="s">
        <v>41</v>
      </c>
      <c r="D12" s="47" t="s">
        <v>41</v>
      </c>
      <c r="E12" s="47" t="s">
        <v>41</v>
      </c>
      <c r="F12" s="47" t="s">
        <v>41</v>
      </c>
      <c r="G12" s="46" t="s">
        <v>15</v>
      </c>
      <c r="H12" s="47" t="s">
        <v>41</v>
      </c>
      <c r="I12" s="5"/>
      <c r="J12" s="26"/>
    </row>
    <row r="13" spans="2:10" x14ac:dyDescent="0.2">
      <c r="B13" s="140" t="s">
        <v>45</v>
      </c>
      <c r="C13" s="49" t="s">
        <v>41</v>
      </c>
      <c r="D13" s="47" t="s">
        <v>15</v>
      </c>
      <c r="E13" s="47" t="s">
        <v>15</v>
      </c>
      <c r="F13" s="46" t="s">
        <v>15</v>
      </c>
      <c r="G13" s="46" t="s">
        <v>15</v>
      </c>
      <c r="H13" s="46" t="s">
        <v>15</v>
      </c>
      <c r="I13" s="5"/>
      <c r="J13" s="26"/>
    </row>
    <row r="14" spans="2:10" x14ac:dyDescent="0.2">
      <c r="B14" s="140" t="s">
        <v>44</v>
      </c>
      <c r="C14" s="49" t="s">
        <v>15</v>
      </c>
      <c r="D14" s="47" t="s">
        <v>41</v>
      </c>
      <c r="E14" s="47" t="s">
        <v>15</v>
      </c>
      <c r="F14" s="46" t="s">
        <v>15</v>
      </c>
      <c r="G14" s="46" t="s">
        <v>15</v>
      </c>
      <c r="H14" s="46" t="s">
        <v>15</v>
      </c>
      <c r="I14" s="5"/>
      <c r="J14" s="26"/>
    </row>
    <row r="15" spans="2:10" x14ac:dyDescent="0.2">
      <c r="B15" s="140" t="s">
        <v>52</v>
      </c>
      <c r="C15" s="49" t="s">
        <v>15</v>
      </c>
      <c r="D15" s="47" t="s">
        <v>15</v>
      </c>
      <c r="E15" s="47" t="s">
        <v>41</v>
      </c>
      <c r="F15" s="47" t="s">
        <v>15</v>
      </c>
      <c r="G15" s="47" t="s">
        <v>41</v>
      </c>
      <c r="H15" s="48" t="s">
        <v>15</v>
      </c>
      <c r="I15" s="5"/>
      <c r="J15" s="26"/>
    </row>
    <row r="16" spans="2:10" x14ac:dyDescent="0.2">
      <c r="B16" s="140" t="s">
        <v>35</v>
      </c>
      <c r="C16" s="45" t="s">
        <v>15</v>
      </c>
      <c r="D16" s="47" t="s">
        <v>15</v>
      </c>
      <c r="E16" s="47" t="s">
        <v>15</v>
      </c>
      <c r="F16" s="46" t="s">
        <v>15</v>
      </c>
      <c r="G16" s="46" t="s">
        <v>15</v>
      </c>
      <c r="H16" s="48" t="s">
        <v>15</v>
      </c>
      <c r="I16" s="5"/>
      <c r="J16" s="26"/>
    </row>
    <row r="17" spans="2:10" ht="13.5" thickBot="1" x14ac:dyDescent="0.25">
      <c r="B17" s="140" t="s">
        <v>13</v>
      </c>
      <c r="C17" s="50" t="s">
        <v>34</v>
      </c>
      <c r="D17" s="51" t="s">
        <v>34</v>
      </c>
      <c r="E17" s="51" t="s">
        <v>50</v>
      </c>
      <c r="F17" s="51" t="s">
        <v>50</v>
      </c>
      <c r="G17" s="51" t="s">
        <v>55</v>
      </c>
      <c r="H17" s="138" t="s">
        <v>50</v>
      </c>
      <c r="I17" s="5"/>
      <c r="J17" s="26"/>
    </row>
    <row r="18" spans="2:10" ht="48.95" customHeight="1" thickBot="1" x14ac:dyDescent="0.25">
      <c r="B18" s="41" t="s">
        <v>31</v>
      </c>
      <c r="C18" s="52"/>
      <c r="D18" s="53" t="s">
        <v>46</v>
      </c>
      <c r="E18" s="54" t="s">
        <v>64</v>
      </c>
      <c r="F18" s="54" t="s">
        <v>64</v>
      </c>
      <c r="G18" s="53" t="s">
        <v>15</v>
      </c>
      <c r="H18" s="54" t="s">
        <v>64</v>
      </c>
      <c r="I18" s="5"/>
      <c r="J18" s="26"/>
    </row>
    <row r="19" spans="2:10" ht="24" customHeight="1" x14ac:dyDescent="0.2">
      <c r="B19" s="150" t="s">
        <v>14</v>
      </c>
      <c r="C19" s="152" t="s">
        <v>26</v>
      </c>
      <c r="D19" s="153"/>
      <c r="E19" s="153"/>
      <c r="F19" s="153"/>
      <c r="G19" s="153"/>
      <c r="H19" s="154"/>
      <c r="I19" s="5"/>
      <c r="J19" s="26"/>
    </row>
    <row r="20" spans="2:10" ht="15" customHeight="1" thickBot="1" x14ac:dyDescent="0.25">
      <c r="B20" s="151"/>
      <c r="C20" s="155"/>
      <c r="D20" s="156"/>
      <c r="E20" s="156"/>
      <c r="F20" s="156"/>
      <c r="G20" s="156"/>
      <c r="H20" s="157"/>
      <c r="I20" s="5"/>
      <c r="J20" s="27"/>
    </row>
    <row r="21" spans="2:10" ht="12.95" customHeight="1" x14ac:dyDescent="0.2">
      <c r="B21" s="21" t="s">
        <v>28</v>
      </c>
      <c r="C21" s="101">
        <v>56</v>
      </c>
      <c r="D21" s="102">
        <v>60</v>
      </c>
      <c r="E21" s="102">
        <v>65</v>
      </c>
      <c r="F21" s="102">
        <v>60</v>
      </c>
      <c r="G21" s="102">
        <v>100</v>
      </c>
      <c r="H21" s="103">
        <v>60</v>
      </c>
      <c r="I21" s="5"/>
      <c r="J21" s="26"/>
    </row>
    <row r="22" spans="2:10" ht="12.95" customHeight="1" x14ac:dyDescent="0.2">
      <c r="B22" s="21" t="s">
        <v>42</v>
      </c>
      <c r="C22" s="104"/>
      <c r="D22" s="105"/>
      <c r="E22" s="105"/>
      <c r="F22" s="105"/>
      <c r="G22" s="105"/>
      <c r="H22" s="106"/>
      <c r="I22" s="5"/>
      <c r="J22" s="28" t="s">
        <v>43</v>
      </c>
    </row>
    <row r="23" spans="2:10" ht="12.95" customHeight="1" x14ac:dyDescent="0.2">
      <c r="B23" s="21" t="s">
        <v>44</v>
      </c>
      <c r="C23" s="104"/>
      <c r="D23" s="105"/>
      <c r="E23" s="105"/>
      <c r="F23" s="105"/>
      <c r="G23" s="105"/>
      <c r="H23" s="106"/>
      <c r="I23" s="5"/>
      <c r="J23" s="26"/>
    </row>
    <row r="24" spans="2:10" ht="12.95" customHeight="1" x14ac:dyDescent="0.2">
      <c r="B24" s="21" t="s">
        <v>0</v>
      </c>
      <c r="C24" s="104"/>
      <c r="D24" s="105"/>
      <c r="E24" s="105"/>
      <c r="F24" s="105"/>
      <c r="G24" s="105"/>
      <c r="H24" s="106"/>
      <c r="I24" s="5"/>
      <c r="J24" s="26"/>
    </row>
    <row r="25" spans="2:10" ht="12.95" customHeight="1" x14ac:dyDescent="0.2">
      <c r="B25" s="21" t="s">
        <v>1</v>
      </c>
      <c r="C25" s="104"/>
      <c r="D25" s="105"/>
      <c r="E25" s="105"/>
      <c r="F25" s="105"/>
      <c r="G25" s="105"/>
      <c r="H25" s="106"/>
      <c r="I25" s="5"/>
      <c r="J25" s="26"/>
    </row>
    <row r="26" spans="2:10" ht="12.95" customHeight="1" x14ac:dyDescent="0.2">
      <c r="B26" s="21" t="s">
        <v>2</v>
      </c>
      <c r="C26" s="104"/>
      <c r="D26" s="105"/>
      <c r="E26" s="105"/>
      <c r="F26" s="105"/>
      <c r="G26" s="105"/>
      <c r="H26" s="106"/>
      <c r="I26" s="5"/>
      <c r="J26" s="26"/>
    </row>
    <row r="27" spans="2:10" ht="12.95" customHeight="1" x14ac:dyDescent="0.2">
      <c r="B27" s="21" t="s">
        <v>48</v>
      </c>
      <c r="C27" s="107"/>
      <c r="D27" s="108"/>
      <c r="E27" s="108"/>
      <c r="F27" s="108"/>
      <c r="G27" s="108"/>
      <c r="H27" s="109"/>
      <c r="I27" s="5"/>
      <c r="J27" s="26"/>
    </row>
    <row r="28" spans="2:10" ht="12.95" customHeight="1" x14ac:dyDescent="0.2">
      <c r="B28" s="37" t="s">
        <v>61</v>
      </c>
      <c r="C28" s="110">
        <v>48.6</v>
      </c>
      <c r="D28" s="111"/>
      <c r="E28" s="112">
        <v>56</v>
      </c>
      <c r="F28" s="112">
        <v>56</v>
      </c>
      <c r="G28" s="112">
        <v>45</v>
      </c>
      <c r="H28" s="113"/>
      <c r="I28" s="5"/>
      <c r="J28" s="28" t="s">
        <v>63</v>
      </c>
    </row>
    <row r="29" spans="2:10" ht="12.95" customHeight="1" x14ac:dyDescent="0.2">
      <c r="B29" s="35" t="s">
        <v>11</v>
      </c>
      <c r="C29" s="114"/>
      <c r="D29" s="115">
        <f>-(D21*0.1)</f>
        <v>-6</v>
      </c>
      <c r="E29" s="115"/>
      <c r="F29" s="115"/>
      <c r="G29" s="115"/>
      <c r="H29" s="116"/>
      <c r="J29" s="28" t="s">
        <v>62</v>
      </c>
    </row>
    <row r="30" spans="2:10" ht="12.95" customHeight="1" x14ac:dyDescent="0.2">
      <c r="B30" s="35" t="s">
        <v>12</v>
      </c>
      <c r="C30" s="117"/>
      <c r="D30" s="118">
        <f>-((D21+D29)*0.1)</f>
        <v>-5.4</v>
      </c>
      <c r="E30" s="118"/>
      <c r="F30" s="118"/>
      <c r="G30" s="118"/>
      <c r="H30" s="119"/>
      <c r="J30" s="28" t="s">
        <v>62</v>
      </c>
    </row>
    <row r="31" spans="2:10" ht="12.95" customHeight="1" x14ac:dyDescent="0.2">
      <c r="B31" s="21" t="s">
        <v>4</v>
      </c>
      <c r="C31" s="120">
        <f>SUM(C21:C30)</f>
        <v>104.6</v>
      </c>
      <c r="D31" s="121">
        <f t="shared" ref="D31:H31" si="0">SUM(D21:D30)</f>
        <v>48.6</v>
      </c>
      <c r="E31" s="121">
        <f t="shared" si="0"/>
        <v>121</v>
      </c>
      <c r="F31" s="121">
        <f t="shared" si="0"/>
        <v>116</v>
      </c>
      <c r="G31" s="121">
        <f t="shared" si="0"/>
        <v>145</v>
      </c>
      <c r="H31" s="122">
        <f t="shared" si="0"/>
        <v>60</v>
      </c>
      <c r="I31" s="5"/>
      <c r="J31" s="26"/>
    </row>
    <row r="32" spans="2:10" ht="12.95" customHeight="1" thickBot="1" x14ac:dyDescent="0.25">
      <c r="B32" s="37" t="s">
        <v>3</v>
      </c>
      <c r="C32" s="123">
        <v>0.13</v>
      </c>
      <c r="D32" s="124">
        <f>C32</f>
        <v>0.13</v>
      </c>
      <c r="E32" s="124">
        <f>D32</f>
        <v>0.13</v>
      </c>
      <c r="F32" s="124">
        <f>E32</f>
        <v>0.13</v>
      </c>
      <c r="G32" s="124">
        <f>F32</f>
        <v>0.13</v>
      </c>
      <c r="H32" s="125">
        <f>G32</f>
        <v>0.13</v>
      </c>
      <c r="I32" s="7"/>
      <c r="J32" s="26"/>
    </row>
    <row r="33" spans="2:10" ht="12.95" customHeight="1" thickBot="1" x14ac:dyDescent="0.25">
      <c r="B33" s="22" t="s">
        <v>23</v>
      </c>
      <c r="C33" s="126">
        <f t="shared" ref="C33:H33" si="1">PRODUCT(C31,(1+C32))</f>
        <v>118.19799999999998</v>
      </c>
      <c r="D33" s="127">
        <f t="shared" si="1"/>
        <v>54.917999999999999</v>
      </c>
      <c r="E33" s="127">
        <f t="shared" si="1"/>
        <v>136.72999999999999</v>
      </c>
      <c r="F33" s="127">
        <f t="shared" si="1"/>
        <v>131.07999999999998</v>
      </c>
      <c r="G33" s="127">
        <f t="shared" si="1"/>
        <v>163.85</v>
      </c>
      <c r="H33" s="128">
        <f t="shared" si="1"/>
        <v>67.8</v>
      </c>
      <c r="I33" s="6"/>
      <c r="J33" s="26"/>
    </row>
    <row r="34" spans="2:10" s="8" customFormat="1" ht="17.25" customHeight="1" thickBot="1" x14ac:dyDescent="0.25">
      <c r="B34" s="10" t="s">
        <v>25</v>
      </c>
      <c r="C34" s="134" t="s">
        <v>27</v>
      </c>
      <c r="D34" s="132" t="str">
        <f>IF(D35&gt;=0,"Saves You","Costs You")</f>
        <v>Saves You</v>
      </c>
      <c r="E34" s="132" t="str">
        <f>IF(E35&gt;=0,"Saves You","Costs You")</f>
        <v>Costs You</v>
      </c>
      <c r="F34" s="132" t="str">
        <f>IF(F35&gt;=0,"Saves You","Costs You")</f>
        <v>Costs You</v>
      </c>
      <c r="G34" s="132" t="str">
        <f>IF(G35&gt;=0,"Saves You","Costs You")</f>
        <v>Costs You</v>
      </c>
      <c r="H34" s="133" t="str">
        <f>IF(H35&gt;=0,"Saves You","Costs You")</f>
        <v>Saves You</v>
      </c>
      <c r="I34" s="6"/>
      <c r="J34" s="29"/>
    </row>
    <row r="35" spans="2:10" ht="17.25" customHeight="1" x14ac:dyDescent="0.2">
      <c r="B35" s="33" t="s">
        <v>16</v>
      </c>
      <c r="C35" s="98">
        <f>'Result Details'!C31</f>
        <v>118.19799999999998</v>
      </c>
      <c r="D35" s="129">
        <f>'Result Details'!I32</f>
        <v>63.27999999999998</v>
      </c>
      <c r="E35" s="129">
        <f>'Result Details'!O32</f>
        <v>-18.532000000000011</v>
      </c>
      <c r="F35" s="129">
        <f>'Result Details'!C64</f>
        <v>-12.882000000000005</v>
      </c>
      <c r="G35" s="129">
        <f>'Result Details'!I64</f>
        <v>-45.652000000000015</v>
      </c>
      <c r="H35" s="135">
        <f>'Result Details'!O64</f>
        <v>50.397999999999982</v>
      </c>
      <c r="J35" s="30"/>
    </row>
    <row r="36" spans="2:10" ht="17.25" customHeight="1" x14ac:dyDescent="0.2">
      <c r="B36" s="33" t="s">
        <v>6</v>
      </c>
      <c r="C36" s="99">
        <f>'Result Details'!D31</f>
        <v>1418.376</v>
      </c>
      <c r="D36" s="130">
        <f>'Result Details'!J32</f>
        <v>759.36</v>
      </c>
      <c r="E36" s="130">
        <f>'Result Details'!P32</f>
        <v>-222.38399999999979</v>
      </c>
      <c r="F36" s="130">
        <f>'Result Details'!D64</f>
        <v>-154.58399999999983</v>
      </c>
      <c r="G36" s="130">
        <f>'Result Details'!J64</f>
        <v>-547.82399999999984</v>
      </c>
      <c r="H36" s="136">
        <f>'Result Details'!P64</f>
        <v>604.77600000000007</v>
      </c>
      <c r="I36" s="4"/>
      <c r="J36" s="29"/>
    </row>
    <row r="37" spans="2:10" ht="17.25" customHeight="1" x14ac:dyDescent="0.2">
      <c r="B37" s="33" t="s">
        <v>7</v>
      </c>
      <c r="C37" s="99">
        <f>'Result Details'!E31</f>
        <v>2836.752</v>
      </c>
      <c r="D37" s="130">
        <f>'Result Details'!K32</f>
        <v>1518.72</v>
      </c>
      <c r="E37" s="130">
        <f>'Result Details'!Q32</f>
        <v>-444.76799999999957</v>
      </c>
      <c r="F37" s="130">
        <f>'Result Details'!E64</f>
        <v>-309.16799999999967</v>
      </c>
      <c r="G37" s="130">
        <f>'Result Details'!K64</f>
        <v>-1095.6479999999997</v>
      </c>
      <c r="H37" s="136">
        <f>'Result Details'!Q64</f>
        <v>1209.5520000000001</v>
      </c>
      <c r="J37" s="31"/>
    </row>
    <row r="38" spans="2:10" ht="17.25" customHeight="1" thickBot="1" x14ac:dyDescent="0.25">
      <c r="B38" s="34" t="s">
        <v>8</v>
      </c>
      <c r="C38" s="100">
        <f>'Result Details'!F31</f>
        <v>4255.1279999999997</v>
      </c>
      <c r="D38" s="131">
        <f>'Result Details'!L32</f>
        <v>2278.08</v>
      </c>
      <c r="E38" s="131">
        <f>'Result Details'!R32</f>
        <v>-667.15200000000004</v>
      </c>
      <c r="F38" s="131">
        <f>'Result Details'!F64</f>
        <v>-463.7519999999995</v>
      </c>
      <c r="G38" s="131">
        <f>'Result Details'!L64</f>
        <v>-1643.4719999999998</v>
      </c>
      <c r="H38" s="137">
        <f>'Result Details'!R64</f>
        <v>1814.328</v>
      </c>
      <c r="J38" s="32"/>
    </row>
    <row r="41" spans="2:10" x14ac:dyDescent="0.2">
      <c r="C41" s="4"/>
    </row>
  </sheetData>
  <sheetProtection algorithmName="SHA-512" hashValue="CSqVTHsMpKWtR0aEknG3A/cezZdb9QAp9+1qqwJwmIJVJ8R6z3omPbTAzIUvw3Yy4ZPP97okE0M19sCLBJIjWA==" saltValue="elhL//DNOSgh2tyZxNoU9g==" spinCount="100000" sheet="1" objects="1" scenarios="1" selectLockedCells="1"/>
  <mergeCells count="11">
    <mergeCell ref="J2:J3"/>
    <mergeCell ref="C2:C3"/>
    <mergeCell ref="C1:H1"/>
    <mergeCell ref="G2:G3"/>
    <mergeCell ref="H2:H3"/>
    <mergeCell ref="B19:B20"/>
    <mergeCell ref="C19:H20"/>
    <mergeCell ref="B2:B3"/>
    <mergeCell ref="D2:D3"/>
    <mergeCell ref="E2:E3"/>
    <mergeCell ref="F2:F3"/>
  </mergeCells>
  <phoneticPr fontId="1" type="noConversion"/>
  <conditionalFormatting sqref="D35:H38">
    <cfRule type="cellIs" dxfId="1" priority="1" operator="lessThan">
      <formula>0</formula>
    </cfRule>
    <cfRule type="cellIs" dxfId="0" priority="2" operator="greaterThan">
      <formula>0</formula>
    </cfRule>
  </conditionalFormatting>
  <printOptions horizontalCentered="1" verticalCentered="1"/>
  <pageMargins left="0.39000000000000007" right="0.39000000000000007" top="0.39000000000000007" bottom="0.39000000000000007" header="0.39000000000000007" footer="0.39000000000000007"/>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view="pageBreakPreview" zoomScale="80" zoomScaleNormal="100" zoomScaleSheetLayoutView="80" workbookViewId="0">
      <selection activeCell="H3" sqref="H3"/>
    </sheetView>
  </sheetViews>
  <sheetFormatPr defaultColWidth="9.85546875" defaultRowHeight="12.75" x14ac:dyDescent="0.2"/>
  <cols>
    <col min="1" max="1" width="1.85546875" style="61" customWidth="1"/>
    <col min="2" max="2" width="28" style="61" customWidth="1"/>
    <col min="3" max="3" width="21.5703125" style="61" bestFit="1" customWidth="1"/>
    <col min="4" max="6" width="9.85546875" style="61" customWidth="1"/>
    <col min="7" max="7" width="2.7109375" style="61" customWidth="1"/>
    <col min="8" max="8" width="25.28515625" style="61" customWidth="1"/>
    <col min="9" max="9" width="17.85546875" style="61" bestFit="1" customWidth="1"/>
    <col min="10" max="10" width="9.85546875" style="61" bestFit="1" customWidth="1"/>
    <col min="11" max="11" width="10.28515625" style="61" bestFit="1" customWidth="1"/>
    <col min="12" max="12" width="10.28515625" style="61" customWidth="1"/>
    <col min="13" max="13" width="2.7109375" style="61" customWidth="1"/>
    <col min="14" max="14" width="25.7109375" style="61" customWidth="1"/>
    <col min="15" max="15" width="21.5703125" style="61" bestFit="1" customWidth="1"/>
    <col min="16" max="16" width="9.85546875" style="61" customWidth="1"/>
    <col min="17" max="18" width="10.28515625" style="61" bestFit="1" customWidth="1"/>
    <col min="19" max="19" width="1.85546875" style="61" customWidth="1"/>
    <col min="20" max="16384" width="9.85546875" style="61"/>
  </cols>
  <sheetData>
    <row r="1" spans="2:18" ht="11.1" customHeight="1" x14ac:dyDescent="0.2"/>
    <row r="2" spans="2:18" ht="15" customHeight="1" x14ac:dyDescent="0.2">
      <c r="B2" s="62"/>
      <c r="C2" s="179" t="s">
        <v>56</v>
      </c>
      <c r="D2" s="185"/>
      <c r="E2" s="185"/>
      <c r="F2" s="186"/>
      <c r="H2" s="62"/>
      <c r="I2" s="179" t="str">
        <f>'Insert Rates &amp; Costs Here'!D2</f>
        <v>Plan A</v>
      </c>
      <c r="J2" s="180"/>
      <c r="K2" s="180"/>
      <c r="L2" s="181"/>
      <c r="N2" s="62"/>
      <c r="O2" s="179" t="str">
        <f>'Insert Rates &amp; Costs Here'!E2</f>
        <v>Plan B</v>
      </c>
      <c r="P2" s="180"/>
      <c r="Q2" s="180"/>
      <c r="R2" s="181"/>
    </row>
    <row r="3" spans="2:18" ht="15.95" customHeight="1" thickBot="1" x14ac:dyDescent="0.25">
      <c r="B3" s="62"/>
      <c r="C3" s="182"/>
      <c r="D3" s="187"/>
      <c r="E3" s="187"/>
      <c r="F3" s="188"/>
      <c r="H3" s="62"/>
      <c r="I3" s="182" t="str">
        <f>'Insert Rates &amp; Costs Here'!D4</f>
        <v>$60 Fido Standard</v>
      </c>
      <c r="J3" s="183"/>
      <c r="K3" s="183"/>
      <c r="L3" s="184"/>
      <c r="N3" s="62"/>
      <c r="O3" s="182" t="str">
        <f>'Insert Rates &amp; Costs Here'!E4</f>
        <v>Fido DT&amp;T Pulse</v>
      </c>
      <c r="P3" s="183"/>
      <c r="Q3" s="183"/>
      <c r="R3" s="184"/>
    </row>
    <row r="4" spans="2:18" ht="15.95" hidden="1" customHeight="1" thickBot="1" x14ac:dyDescent="0.25">
      <c r="B4" s="9" t="s">
        <v>47</v>
      </c>
      <c r="C4" s="63" t="s">
        <v>5</v>
      </c>
      <c r="D4" s="64" t="s">
        <v>6</v>
      </c>
      <c r="E4" s="64" t="s">
        <v>7</v>
      </c>
      <c r="F4" s="65" t="s">
        <v>8</v>
      </c>
      <c r="H4" s="9" t="s">
        <v>47</v>
      </c>
      <c r="I4" s="63" t="s">
        <v>5</v>
      </c>
      <c r="J4" s="64" t="s">
        <v>6</v>
      </c>
      <c r="K4" s="64" t="s">
        <v>7</v>
      </c>
      <c r="L4" s="65" t="s">
        <v>8</v>
      </c>
      <c r="N4" s="9" t="s">
        <v>47</v>
      </c>
      <c r="O4" s="66" t="s">
        <v>5</v>
      </c>
      <c r="P4" s="64" t="s">
        <v>6</v>
      </c>
      <c r="Q4" s="64" t="s">
        <v>7</v>
      </c>
      <c r="R4" s="65" t="s">
        <v>8</v>
      </c>
    </row>
    <row r="5" spans="2:18" ht="14.1" hidden="1" customHeight="1" x14ac:dyDescent="0.2">
      <c r="B5" s="21" t="str">
        <f>'Insert Rates &amp; Costs Here'!$B$5</f>
        <v>Local Incoming Calls</v>
      </c>
      <c r="C5" s="12" t="str">
        <f>'Insert Rates &amp; Costs Here'!C5</f>
        <v>Unlimited</v>
      </c>
      <c r="D5" s="56"/>
      <c r="E5" s="67"/>
      <c r="F5" s="56"/>
      <c r="H5" s="21" t="str">
        <f>'Insert Rates &amp; Costs Here'!$B$5</f>
        <v>Local Incoming Calls</v>
      </c>
      <c r="I5" s="12" t="str">
        <f>'Insert Rates &amp; Costs Here'!D5</f>
        <v>Unlimited</v>
      </c>
      <c r="J5" s="56"/>
      <c r="K5" s="67"/>
      <c r="L5" s="56"/>
      <c r="N5" s="21" t="str">
        <f>'Insert Rates &amp; Costs Here'!$B$5</f>
        <v>Local Incoming Calls</v>
      </c>
      <c r="O5" s="12" t="str">
        <f>'Insert Rates &amp; Costs Here'!E5</f>
        <v>Unlimited</v>
      </c>
      <c r="P5" s="56"/>
      <c r="Q5" s="67"/>
      <c r="R5" s="56"/>
    </row>
    <row r="6" spans="2:18" ht="14.1" hidden="1" customHeight="1" x14ac:dyDescent="0.2">
      <c r="B6" s="21" t="str">
        <f>'Insert Rates &amp; Costs Here'!$B$6</f>
        <v>Local Outgoing Calls</v>
      </c>
      <c r="C6" s="13" t="str">
        <f>'Insert Rates &amp; Costs Here'!C6</f>
        <v>Unlimited</v>
      </c>
      <c r="D6" s="58"/>
      <c r="E6" s="68"/>
      <c r="F6" s="58"/>
      <c r="H6" s="21" t="str">
        <f>'Insert Rates &amp; Costs Here'!$B$6</f>
        <v>Local Outgoing Calls</v>
      </c>
      <c r="I6" s="13" t="str">
        <f>'Insert Rates &amp; Costs Here'!D6</f>
        <v>Unlimited</v>
      </c>
      <c r="J6" s="58"/>
      <c r="K6" s="68"/>
      <c r="L6" s="58"/>
      <c r="N6" s="21" t="str">
        <f>'Insert Rates &amp; Costs Here'!$B$6</f>
        <v>Local Outgoing Calls</v>
      </c>
      <c r="O6" s="13" t="str">
        <f>'Insert Rates &amp; Costs Here'!E6</f>
        <v>Unlimited</v>
      </c>
      <c r="P6" s="58"/>
      <c r="Q6" s="68"/>
      <c r="R6" s="58"/>
    </row>
    <row r="7" spans="2:18" ht="14.1" hidden="1" customHeight="1" x14ac:dyDescent="0.2">
      <c r="B7" s="21" t="str">
        <f>'Insert Rates &amp; Costs Here'!$B$7</f>
        <v>Canada Wide/Long Distance</v>
      </c>
      <c r="C7" s="13" t="str">
        <f>'Insert Rates &amp; Costs Here'!C7</f>
        <v>Unlimited</v>
      </c>
      <c r="D7" s="58"/>
      <c r="E7" s="68"/>
      <c r="F7" s="58"/>
      <c r="H7" s="21" t="str">
        <f>'Insert Rates &amp; Costs Here'!$B$7</f>
        <v>Canada Wide/Long Distance</v>
      </c>
      <c r="I7" s="13" t="str">
        <f>'Insert Rates &amp; Costs Here'!D7</f>
        <v>Unlimited</v>
      </c>
      <c r="J7" s="58"/>
      <c r="K7" s="68"/>
      <c r="L7" s="58"/>
      <c r="N7" s="21" t="str">
        <f>'Insert Rates &amp; Costs Here'!$B$7</f>
        <v>Canada Wide/Long Distance</v>
      </c>
      <c r="O7" s="13" t="str">
        <f>'Insert Rates &amp; Costs Here'!E7</f>
        <v>Unlimited</v>
      </c>
      <c r="P7" s="58"/>
      <c r="Q7" s="68"/>
      <c r="R7" s="58"/>
    </row>
    <row r="8" spans="2:18" ht="14.1" hidden="1" customHeight="1" x14ac:dyDescent="0.2">
      <c r="B8" s="21" t="str">
        <f>'Insert Rates &amp; Costs Here'!$B$9</f>
        <v>Incoming Text (International)</v>
      </c>
      <c r="C8" s="13" t="str">
        <f>'Insert Rates &amp; Costs Here'!C9</f>
        <v>Unlimited</v>
      </c>
      <c r="D8" s="58"/>
      <c r="E8" s="68"/>
      <c r="F8" s="58"/>
      <c r="H8" s="21" t="str">
        <f>'Insert Rates &amp; Costs Here'!$B$9</f>
        <v>Incoming Text (International)</v>
      </c>
      <c r="I8" s="13" t="str">
        <f>'Insert Rates &amp; Costs Here'!D9</f>
        <v>Unlimited</v>
      </c>
      <c r="J8" s="58"/>
      <c r="K8" s="68"/>
      <c r="L8" s="58"/>
      <c r="N8" s="21" t="str">
        <f>'Insert Rates &amp; Costs Here'!$B$9</f>
        <v>Incoming Text (International)</v>
      </c>
      <c r="O8" s="13" t="str">
        <f>'Insert Rates &amp; Costs Here'!E9</f>
        <v>Unlimited</v>
      </c>
      <c r="P8" s="58"/>
      <c r="Q8" s="68"/>
      <c r="R8" s="58"/>
    </row>
    <row r="9" spans="2:18" ht="14.1" hidden="1" customHeight="1" x14ac:dyDescent="0.2">
      <c r="B9" s="21" t="str">
        <f>'Insert Rates &amp; Costs Here'!$B$10</f>
        <v>Outgoing Text (International)</v>
      </c>
      <c r="C9" s="13" t="str">
        <f>'Insert Rates &amp; Costs Here'!C10</f>
        <v>Unlimited</v>
      </c>
      <c r="D9" s="58"/>
      <c r="E9" s="68"/>
      <c r="F9" s="58"/>
      <c r="H9" s="21" t="str">
        <f>'Insert Rates &amp; Costs Here'!$B$10</f>
        <v>Outgoing Text (International)</v>
      </c>
      <c r="I9" s="13" t="str">
        <f>'Insert Rates &amp; Costs Here'!D10</f>
        <v>Unlimited</v>
      </c>
      <c r="J9" s="58"/>
      <c r="K9" s="68"/>
      <c r="L9" s="58"/>
      <c r="N9" s="21" t="str">
        <f>'Insert Rates &amp; Costs Here'!$B$10</f>
        <v>Outgoing Text (International)</v>
      </c>
      <c r="O9" s="13" t="str">
        <f>'Insert Rates &amp; Costs Here'!E10</f>
        <v>Unlimited</v>
      </c>
      <c r="P9" s="58"/>
      <c r="Q9" s="68"/>
      <c r="R9" s="58"/>
    </row>
    <row r="10" spans="2:18" ht="14.1" hidden="1" customHeight="1" x14ac:dyDescent="0.2">
      <c r="B10" s="21" t="str">
        <f>'Insert Rates &amp; Costs Here'!$B$11</f>
        <v>Call Display</v>
      </c>
      <c r="C10" s="13" t="str">
        <f>'Insert Rates &amp; Costs Here'!C11</f>
        <v>Yes</v>
      </c>
      <c r="D10" s="58"/>
      <c r="E10" s="68"/>
      <c r="F10" s="58"/>
      <c r="H10" s="21" t="str">
        <f>'Insert Rates &amp; Costs Here'!$B$11</f>
        <v>Call Display</v>
      </c>
      <c r="I10" s="13" t="str">
        <f>'Insert Rates &amp; Costs Here'!D11</f>
        <v>Yes</v>
      </c>
      <c r="J10" s="58"/>
      <c r="K10" s="68"/>
      <c r="L10" s="58"/>
      <c r="N10" s="21" t="str">
        <f>'Insert Rates &amp; Costs Here'!$B$11</f>
        <v>Call Display</v>
      </c>
      <c r="O10" s="13" t="str">
        <f>'Insert Rates &amp; Costs Here'!E11</f>
        <v>Yes</v>
      </c>
      <c r="P10" s="58"/>
      <c r="Q10" s="68"/>
      <c r="R10" s="58"/>
    </row>
    <row r="11" spans="2:18" ht="14.1" hidden="1" customHeight="1" x14ac:dyDescent="0.2">
      <c r="B11" s="21" t="str">
        <f>'Insert Rates &amp; Costs Here'!$B$12</f>
        <v>Voicemail</v>
      </c>
      <c r="C11" s="13" t="str">
        <f>'Insert Rates &amp; Costs Here'!C12</f>
        <v>Yes</v>
      </c>
      <c r="D11" s="58"/>
      <c r="E11" s="68"/>
      <c r="F11" s="58"/>
      <c r="H11" s="21" t="str">
        <f>'Insert Rates &amp; Costs Here'!$B$12</f>
        <v>Voicemail</v>
      </c>
      <c r="I11" s="13" t="str">
        <f>'Insert Rates &amp; Costs Here'!D12</f>
        <v>Yes</v>
      </c>
      <c r="J11" s="58"/>
      <c r="K11" s="68"/>
      <c r="L11" s="58"/>
      <c r="N11" s="21" t="str">
        <f>'Insert Rates &amp; Costs Here'!$B$12</f>
        <v>Voicemail</v>
      </c>
      <c r="O11" s="13" t="str">
        <f>'Insert Rates &amp; Costs Here'!E12</f>
        <v>Yes</v>
      </c>
      <c r="P11" s="58"/>
      <c r="Q11" s="68"/>
      <c r="R11" s="58"/>
    </row>
    <row r="12" spans="2:18" ht="14.1" hidden="1" customHeight="1" x14ac:dyDescent="0.2">
      <c r="B12" s="21" t="str">
        <f>'Insert Rates &amp; Costs Here'!$B$13</f>
        <v>Visual Voicemail</v>
      </c>
      <c r="C12" s="13" t="str">
        <f>'Insert Rates &amp; Costs Here'!C13</f>
        <v>Yes</v>
      </c>
      <c r="D12" s="58"/>
      <c r="E12" s="68"/>
      <c r="F12" s="58"/>
      <c r="H12" s="21" t="str">
        <f>'Insert Rates &amp; Costs Here'!$B$13</f>
        <v>Visual Voicemail</v>
      </c>
      <c r="I12" s="13" t="str">
        <f>'Insert Rates &amp; Costs Here'!D13</f>
        <v>-</v>
      </c>
      <c r="J12" s="58"/>
      <c r="K12" s="68"/>
      <c r="L12" s="58"/>
      <c r="N12" s="21" t="str">
        <f>'Insert Rates &amp; Costs Here'!$B$13</f>
        <v>Visual Voicemail</v>
      </c>
      <c r="O12" s="13" t="str">
        <f>'Insert Rates &amp; Costs Here'!E13</f>
        <v>-</v>
      </c>
      <c r="P12" s="58"/>
      <c r="Q12" s="68"/>
      <c r="R12" s="58"/>
    </row>
    <row r="13" spans="2:18" ht="14.1" hidden="1" customHeight="1" x14ac:dyDescent="0.2">
      <c r="B13" s="21" t="str">
        <f>'Insert Rates &amp; Costs Here'!$B$14</f>
        <v>Fido Value Pack - English</v>
      </c>
      <c r="C13" s="13" t="str">
        <f>'Insert Rates &amp; Costs Here'!C14</f>
        <v>-</v>
      </c>
      <c r="D13" s="58"/>
      <c r="E13" s="68"/>
      <c r="F13" s="58"/>
      <c r="H13" s="21" t="str">
        <f>'Insert Rates &amp; Costs Here'!$B$14</f>
        <v>Fido Value Pack - English</v>
      </c>
      <c r="I13" s="13" t="str">
        <f>'Insert Rates &amp; Costs Here'!D14</f>
        <v>Yes</v>
      </c>
      <c r="J13" s="58"/>
      <c r="K13" s="68"/>
      <c r="L13" s="58"/>
      <c r="N13" s="21" t="str">
        <f>'Insert Rates &amp; Costs Here'!$B$14</f>
        <v>Fido Value Pack - English</v>
      </c>
      <c r="O13" s="13" t="str">
        <f>'Insert Rates &amp; Costs Here'!E14</f>
        <v>-</v>
      </c>
      <c r="P13" s="58"/>
      <c r="Q13" s="68"/>
      <c r="R13" s="58"/>
    </row>
    <row r="14" spans="2:18" ht="14.1" hidden="1" customHeight="1" x14ac:dyDescent="0.2">
      <c r="B14" s="21" t="str">
        <f>'Insert Rates &amp; Costs Here'!$B$15</f>
        <v>$5/Day Roam Like Home</v>
      </c>
      <c r="C14" s="13" t="str">
        <f>'Insert Rates &amp; Costs Here'!C15</f>
        <v>-</v>
      </c>
      <c r="D14" s="58"/>
      <c r="E14" s="68"/>
      <c r="F14" s="58"/>
      <c r="H14" s="21" t="str">
        <f>'Insert Rates &amp; Costs Here'!$B$15</f>
        <v>$5/Day Roam Like Home</v>
      </c>
      <c r="I14" s="13" t="str">
        <f>'Insert Rates &amp; Costs Here'!D15</f>
        <v>-</v>
      </c>
      <c r="J14" s="58"/>
      <c r="K14" s="68"/>
      <c r="L14" s="58"/>
      <c r="N14" s="21" t="str">
        <f>'Insert Rates &amp; Costs Here'!$B$15</f>
        <v>$5/Day Roam Like Home</v>
      </c>
      <c r="O14" s="13" t="str">
        <f>'Insert Rates &amp; Costs Here'!E15</f>
        <v>Yes</v>
      </c>
      <c r="P14" s="58"/>
      <c r="Q14" s="68"/>
      <c r="R14" s="58"/>
    </row>
    <row r="15" spans="2:18" ht="14.1" hidden="1" customHeight="1" x14ac:dyDescent="0.2">
      <c r="B15" s="21" t="str">
        <f>'Insert Rates &amp; Costs Here'!$B$16</f>
        <v>Additional Feature #6</v>
      </c>
      <c r="C15" s="13" t="str">
        <f>'Insert Rates &amp; Costs Here'!C16</f>
        <v>-</v>
      </c>
      <c r="D15" s="58"/>
      <c r="E15" s="68"/>
      <c r="F15" s="58"/>
      <c r="H15" s="21" t="str">
        <f>'Insert Rates &amp; Costs Here'!$B$16</f>
        <v>Additional Feature #6</v>
      </c>
      <c r="I15" s="13" t="str">
        <f>'Insert Rates &amp; Costs Here'!D16</f>
        <v>-</v>
      </c>
      <c r="J15" s="58"/>
      <c r="K15" s="68"/>
      <c r="L15" s="58"/>
      <c r="N15" s="21" t="str">
        <f>'Insert Rates &amp; Costs Here'!$B$16</f>
        <v>Additional Feature #6</v>
      </c>
      <c r="O15" s="13" t="str">
        <f>'Insert Rates &amp; Costs Here'!E16</f>
        <v>-</v>
      </c>
      <c r="P15" s="58"/>
      <c r="Q15" s="68"/>
      <c r="R15" s="58"/>
    </row>
    <row r="16" spans="2:18" ht="14.1" hidden="1" customHeight="1" x14ac:dyDescent="0.2">
      <c r="B16" s="21" t="str">
        <f>'Insert Rates &amp; Costs Here'!$B$17</f>
        <v>Data Plan</v>
      </c>
      <c r="C16" s="13" t="str">
        <f>'Insert Rates &amp; Costs Here'!C17</f>
        <v>2 Gigs Data</v>
      </c>
      <c r="D16" s="58"/>
      <c r="E16" s="68"/>
      <c r="F16" s="58"/>
      <c r="H16" s="21" t="str">
        <f>'Insert Rates &amp; Costs Here'!$B$17</f>
        <v>Data Plan</v>
      </c>
      <c r="I16" s="13" t="str">
        <f>'Insert Rates &amp; Costs Here'!D17</f>
        <v>2 Gigs Data</v>
      </c>
      <c r="J16" s="58"/>
      <c r="K16" s="68"/>
      <c r="L16" s="58"/>
      <c r="N16" s="21" t="str">
        <f>'Insert Rates &amp; Costs Here'!$B$17</f>
        <v>Data Plan</v>
      </c>
      <c r="O16" s="13" t="str">
        <f>'Insert Rates &amp; Costs Here'!E17</f>
        <v>4 Gigs Data</v>
      </c>
      <c r="P16" s="58"/>
      <c r="Q16" s="68"/>
      <c r="R16" s="58"/>
    </row>
    <row r="17" spans="2:18" ht="48.95" hidden="1" customHeight="1" thickBot="1" x14ac:dyDescent="0.25">
      <c r="B17" s="23" t="str">
        <f>'Insert Rates &amp; Costs Here'!$B$18</f>
        <v>Any Additional Plan Details:</v>
      </c>
      <c r="C17" s="11">
        <f>'Insert Rates &amp; Costs Here'!C18</f>
        <v>0</v>
      </c>
      <c r="D17" s="58"/>
      <c r="E17" s="68"/>
      <c r="F17" s="58"/>
      <c r="H17" s="23" t="str">
        <f>'Insert Rates &amp; Costs Here'!$B$18</f>
        <v>Any Additional Plan Details:</v>
      </c>
      <c r="I17" s="15" t="str">
        <f>'Insert Rates &amp; Costs Here'!D18</f>
        <v>Receives two 10% Discounts</v>
      </c>
      <c r="J17" s="58"/>
      <c r="K17" s="68"/>
      <c r="L17" s="58"/>
      <c r="N17" s="23" t="str">
        <f>'Insert Rates &amp; Costs Here'!$B$18</f>
        <v>Any Additional Plan Details:</v>
      </c>
      <c r="O17" s="11" t="str">
        <f>'Insert Rates &amp; Costs Here'!E18</f>
        <v>The most garbage 1000 LD Minutes included.. Can't call US.</v>
      </c>
      <c r="P17" s="58"/>
      <c r="Q17" s="68"/>
      <c r="R17" s="58"/>
    </row>
    <row r="18" spans="2:18" ht="15.95" customHeight="1" thickBot="1" x14ac:dyDescent="0.25">
      <c r="B18" s="69" t="s">
        <v>14</v>
      </c>
      <c r="C18" s="63" t="s">
        <v>5</v>
      </c>
      <c r="D18" s="64" t="s">
        <v>6</v>
      </c>
      <c r="E18" s="64" t="s">
        <v>7</v>
      </c>
      <c r="F18" s="65" t="s">
        <v>8</v>
      </c>
      <c r="H18" s="69" t="s">
        <v>14</v>
      </c>
      <c r="I18" s="63" t="s">
        <v>5</v>
      </c>
      <c r="J18" s="64" t="s">
        <v>6</v>
      </c>
      <c r="K18" s="64" t="s">
        <v>7</v>
      </c>
      <c r="L18" s="65" t="s">
        <v>8</v>
      </c>
      <c r="N18" s="69" t="s">
        <v>14</v>
      </c>
      <c r="O18" s="63" t="s">
        <v>5</v>
      </c>
      <c r="P18" s="64" t="s">
        <v>6</v>
      </c>
      <c r="Q18" s="64" t="s">
        <v>7</v>
      </c>
      <c r="R18" s="65" t="s">
        <v>8</v>
      </c>
    </row>
    <row r="19" spans="2:18" ht="14.1" customHeight="1" x14ac:dyDescent="0.2">
      <c r="B19" s="96" t="str">
        <f>'Insert Rates &amp; Costs Here'!$B$21</f>
        <v>Monthly Fees (Base Voice Plan)</v>
      </c>
      <c r="C19" s="89">
        <f>'Insert Rates &amp; Costs Here'!C21</f>
        <v>56</v>
      </c>
      <c r="D19" s="56">
        <f t="shared" ref="D19:D27" si="0">C19*12</f>
        <v>672</v>
      </c>
      <c r="E19" s="56">
        <f t="shared" ref="E19:E27" si="1">C19*24</f>
        <v>1344</v>
      </c>
      <c r="F19" s="56">
        <f t="shared" ref="F19:F27" si="2">C19*36</f>
        <v>2016</v>
      </c>
      <c r="H19" s="96" t="str">
        <f>'Insert Rates &amp; Costs Here'!$B$21</f>
        <v>Monthly Fees (Base Voice Plan)</v>
      </c>
      <c r="I19" s="55">
        <f>'Insert Rates &amp; Costs Here'!D21</f>
        <v>60</v>
      </c>
      <c r="J19" s="56">
        <f>I19*12</f>
        <v>720</v>
      </c>
      <c r="K19" s="56">
        <f>I19*24</f>
        <v>1440</v>
      </c>
      <c r="L19" s="56">
        <f>I19*36</f>
        <v>2160</v>
      </c>
      <c r="N19" s="96" t="str">
        <f>'Insert Rates &amp; Costs Here'!$B$21</f>
        <v>Monthly Fees (Base Voice Plan)</v>
      </c>
      <c r="O19" s="55">
        <f>'Insert Rates &amp; Costs Here'!E21</f>
        <v>65</v>
      </c>
      <c r="P19" s="56">
        <f t="shared" ref="P19:P27" si="3">O19*12</f>
        <v>780</v>
      </c>
      <c r="Q19" s="56">
        <f t="shared" ref="Q19:Q27" si="4">O19*24</f>
        <v>1560</v>
      </c>
      <c r="R19" s="56">
        <f t="shared" ref="R19:R27" si="5">O19*36</f>
        <v>2340</v>
      </c>
    </row>
    <row r="20" spans="2:18" ht="14.1" customHeight="1" x14ac:dyDescent="0.2">
      <c r="B20" s="96" t="str">
        <f>'Insert Rates &amp; Costs Here'!$B$22</f>
        <v>Data Plan (If additional from base plan)</v>
      </c>
      <c r="C20" s="90">
        <f>'Insert Rates &amp; Costs Here'!C22</f>
        <v>0</v>
      </c>
      <c r="D20" s="58">
        <f t="shared" si="0"/>
        <v>0</v>
      </c>
      <c r="E20" s="58">
        <f t="shared" si="1"/>
        <v>0</v>
      </c>
      <c r="F20" s="58">
        <f t="shared" si="2"/>
        <v>0</v>
      </c>
      <c r="H20" s="96" t="str">
        <f>'Insert Rates &amp; Costs Here'!$B$22</f>
        <v>Data Plan (If additional from base plan)</v>
      </c>
      <c r="I20" s="57">
        <f>'Insert Rates &amp; Costs Here'!D22</f>
        <v>0</v>
      </c>
      <c r="J20" s="58">
        <f t="shared" ref="J20:J27" si="6">I20*12</f>
        <v>0</v>
      </c>
      <c r="K20" s="58">
        <f t="shared" ref="K20:K27" si="7">I20*24</f>
        <v>0</v>
      </c>
      <c r="L20" s="58">
        <f t="shared" ref="L20:L27" si="8">I20*36</f>
        <v>0</v>
      </c>
      <c r="N20" s="96" t="str">
        <f>'Insert Rates &amp; Costs Here'!$B$22</f>
        <v>Data Plan (If additional from base plan)</v>
      </c>
      <c r="O20" s="57">
        <f>'Insert Rates &amp; Costs Here'!E22</f>
        <v>0</v>
      </c>
      <c r="P20" s="58">
        <f t="shared" si="3"/>
        <v>0</v>
      </c>
      <c r="Q20" s="58">
        <f t="shared" si="4"/>
        <v>0</v>
      </c>
      <c r="R20" s="58">
        <f t="shared" si="5"/>
        <v>0</v>
      </c>
    </row>
    <row r="21" spans="2:18" ht="14.1" customHeight="1" x14ac:dyDescent="0.2">
      <c r="B21" s="96" t="str">
        <f>'Insert Rates &amp; Costs Here'!$B$23</f>
        <v>Fido Value Pack - English</v>
      </c>
      <c r="C21" s="90">
        <f>'Insert Rates &amp; Costs Here'!C23</f>
        <v>0</v>
      </c>
      <c r="D21" s="58">
        <f t="shared" si="0"/>
        <v>0</v>
      </c>
      <c r="E21" s="58">
        <f t="shared" si="1"/>
        <v>0</v>
      </c>
      <c r="F21" s="58">
        <f t="shared" si="2"/>
        <v>0</v>
      </c>
      <c r="H21" s="96" t="str">
        <f>'Insert Rates &amp; Costs Here'!$B$23</f>
        <v>Fido Value Pack - English</v>
      </c>
      <c r="I21" s="57">
        <f>'Insert Rates &amp; Costs Here'!D23</f>
        <v>0</v>
      </c>
      <c r="J21" s="58">
        <f t="shared" si="6"/>
        <v>0</v>
      </c>
      <c r="K21" s="58">
        <f t="shared" si="7"/>
        <v>0</v>
      </c>
      <c r="L21" s="58">
        <f t="shared" si="8"/>
        <v>0</v>
      </c>
      <c r="N21" s="96" t="str">
        <f>'Insert Rates &amp; Costs Here'!$B$23</f>
        <v>Fido Value Pack - English</v>
      </c>
      <c r="O21" s="57">
        <f>'Insert Rates &amp; Costs Here'!E23</f>
        <v>0</v>
      </c>
      <c r="P21" s="58">
        <f t="shared" si="3"/>
        <v>0</v>
      </c>
      <c r="Q21" s="58">
        <f t="shared" si="4"/>
        <v>0</v>
      </c>
      <c r="R21" s="58">
        <f t="shared" si="5"/>
        <v>0</v>
      </c>
    </row>
    <row r="22" spans="2:18" ht="14.1" customHeight="1" x14ac:dyDescent="0.2">
      <c r="B22" s="96" t="str">
        <f>'Insert Rates &amp; Costs Here'!$B$24</f>
        <v>Additional Charge #1</v>
      </c>
      <c r="C22" s="90">
        <f>'Insert Rates &amp; Costs Here'!C24</f>
        <v>0</v>
      </c>
      <c r="D22" s="58">
        <f t="shared" si="0"/>
        <v>0</v>
      </c>
      <c r="E22" s="58">
        <f t="shared" si="1"/>
        <v>0</v>
      </c>
      <c r="F22" s="58">
        <f t="shared" si="2"/>
        <v>0</v>
      </c>
      <c r="H22" s="96" t="str">
        <f>'Insert Rates &amp; Costs Here'!$B$24</f>
        <v>Additional Charge #1</v>
      </c>
      <c r="I22" s="57">
        <f>'Insert Rates &amp; Costs Here'!D24</f>
        <v>0</v>
      </c>
      <c r="J22" s="58">
        <f t="shared" si="6"/>
        <v>0</v>
      </c>
      <c r="K22" s="58">
        <f t="shared" si="7"/>
        <v>0</v>
      </c>
      <c r="L22" s="58">
        <f t="shared" si="8"/>
        <v>0</v>
      </c>
      <c r="N22" s="96" t="str">
        <f>'Insert Rates &amp; Costs Here'!$B$24</f>
        <v>Additional Charge #1</v>
      </c>
      <c r="O22" s="57">
        <f>'Insert Rates &amp; Costs Here'!E24</f>
        <v>0</v>
      </c>
      <c r="P22" s="58">
        <f t="shared" si="3"/>
        <v>0</v>
      </c>
      <c r="Q22" s="58">
        <f t="shared" si="4"/>
        <v>0</v>
      </c>
      <c r="R22" s="58">
        <f t="shared" si="5"/>
        <v>0</v>
      </c>
    </row>
    <row r="23" spans="2:18" ht="14.1" customHeight="1" x14ac:dyDescent="0.2">
      <c r="B23" s="96" t="str">
        <f>'Insert Rates &amp; Costs Here'!$B$25</f>
        <v>Additional Charge #2</v>
      </c>
      <c r="C23" s="90">
        <f>'Insert Rates &amp; Costs Here'!C25</f>
        <v>0</v>
      </c>
      <c r="D23" s="58">
        <f t="shared" si="0"/>
        <v>0</v>
      </c>
      <c r="E23" s="58">
        <f t="shared" si="1"/>
        <v>0</v>
      </c>
      <c r="F23" s="58">
        <f t="shared" si="2"/>
        <v>0</v>
      </c>
      <c r="H23" s="96" t="str">
        <f>'Insert Rates &amp; Costs Here'!$B$25</f>
        <v>Additional Charge #2</v>
      </c>
      <c r="I23" s="57">
        <f>'Insert Rates &amp; Costs Here'!D25</f>
        <v>0</v>
      </c>
      <c r="J23" s="58">
        <f t="shared" si="6"/>
        <v>0</v>
      </c>
      <c r="K23" s="58">
        <f t="shared" si="7"/>
        <v>0</v>
      </c>
      <c r="L23" s="58">
        <f t="shared" si="8"/>
        <v>0</v>
      </c>
      <c r="N23" s="96" t="str">
        <f>'Insert Rates &amp; Costs Here'!$B$25</f>
        <v>Additional Charge #2</v>
      </c>
      <c r="O23" s="57">
        <f>'Insert Rates &amp; Costs Here'!E25</f>
        <v>0</v>
      </c>
      <c r="P23" s="58">
        <f t="shared" si="3"/>
        <v>0</v>
      </c>
      <c r="Q23" s="58">
        <f t="shared" si="4"/>
        <v>0</v>
      </c>
      <c r="R23" s="58">
        <f t="shared" si="5"/>
        <v>0</v>
      </c>
    </row>
    <row r="24" spans="2:18" ht="14.1" customHeight="1" x14ac:dyDescent="0.2">
      <c r="B24" s="96" t="str">
        <f>'Insert Rates &amp; Costs Here'!$B$26</f>
        <v>Additional Charge #3</v>
      </c>
      <c r="C24" s="90">
        <f>'Insert Rates &amp; Costs Here'!C26</f>
        <v>0</v>
      </c>
      <c r="D24" s="58">
        <f t="shared" si="0"/>
        <v>0</v>
      </c>
      <c r="E24" s="58">
        <f t="shared" si="1"/>
        <v>0</v>
      </c>
      <c r="F24" s="58">
        <f t="shared" si="2"/>
        <v>0</v>
      </c>
      <c r="H24" s="96" t="str">
        <f>'Insert Rates &amp; Costs Here'!$B$26</f>
        <v>Additional Charge #3</v>
      </c>
      <c r="I24" s="57">
        <f>'Insert Rates &amp; Costs Here'!D26</f>
        <v>0</v>
      </c>
      <c r="J24" s="58">
        <f t="shared" si="6"/>
        <v>0</v>
      </c>
      <c r="K24" s="58">
        <f t="shared" si="7"/>
        <v>0</v>
      </c>
      <c r="L24" s="58">
        <f t="shared" si="8"/>
        <v>0</v>
      </c>
      <c r="N24" s="96" t="str">
        <f>'Insert Rates &amp; Costs Here'!$B$26</f>
        <v>Additional Charge #3</v>
      </c>
      <c r="O24" s="57">
        <f>'Insert Rates &amp; Costs Here'!E26</f>
        <v>0</v>
      </c>
      <c r="P24" s="58">
        <f t="shared" si="3"/>
        <v>0</v>
      </c>
      <c r="Q24" s="58">
        <f t="shared" si="4"/>
        <v>0</v>
      </c>
      <c r="R24" s="58">
        <f t="shared" si="5"/>
        <v>0</v>
      </c>
    </row>
    <row r="25" spans="2:18" ht="14.1" customHeight="1" x14ac:dyDescent="0.2">
      <c r="B25" s="96" t="str">
        <f>'Insert Rates &amp; Costs Here'!$B$27</f>
        <v>Additional Charge #4</v>
      </c>
      <c r="C25" s="90">
        <f>'Insert Rates &amp; Costs Here'!C27</f>
        <v>0</v>
      </c>
      <c r="D25" s="58">
        <f t="shared" si="0"/>
        <v>0</v>
      </c>
      <c r="E25" s="58">
        <f t="shared" si="1"/>
        <v>0</v>
      </c>
      <c r="F25" s="58">
        <f t="shared" si="2"/>
        <v>0</v>
      </c>
      <c r="H25" s="96" t="str">
        <f>'Insert Rates &amp; Costs Here'!$B$27</f>
        <v>Additional Charge #4</v>
      </c>
      <c r="I25" s="57">
        <f>'Insert Rates &amp; Costs Here'!D27</f>
        <v>0</v>
      </c>
      <c r="J25" s="58">
        <f t="shared" si="6"/>
        <v>0</v>
      </c>
      <c r="K25" s="58">
        <f t="shared" si="7"/>
        <v>0</v>
      </c>
      <c r="L25" s="58">
        <f t="shared" si="8"/>
        <v>0</v>
      </c>
      <c r="N25" s="96" t="str">
        <f>'Insert Rates &amp; Costs Here'!$B$27</f>
        <v>Additional Charge #4</v>
      </c>
      <c r="O25" s="57">
        <f>'Insert Rates &amp; Costs Here'!E27</f>
        <v>0</v>
      </c>
      <c r="P25" s="58">
        <f t="shared" si="3"/>
        <v>0</v>
      </c>
      <c r="Q25" s="58">
        <f t="shared" si="4"/>
        <v>0</v>
      </c>
      <c r="R25" s="58">
        <f t="shared" si="5"/>
        <v>0</v>
      </c>
    </row>
    <row r="26" spans="2:18" ht="14.1" customHeight="1" x14ac:dyDescent="0.2">
      <c r="B26" s="96" t="str">
        <f>'Insert Rates &amp; Costs Here'!$B$28</f>
        <v>Additional Plan/Line Cost</v>
      </c>
      <c r="C26" s="90">
        <f>'Insert Rates &amp; Costs Here'!C28</f>
        <v>48.6</v>
      </c>
      <c r="D26" s="58">
        <f t="shared" si="0"/>
        <v>583.20000000000005</v>
      </c>
      <c r="E26" s="58">
        <f t="shared" si="1"/>
        <v>1166.4000000000001</v>
      </c>
      <c r="F26" s="58">
        <f t="shared" si="2"/>
        <v>1749.6000000000001</v>
      </c>
      <c r="H26" s="96" t="str">
        <f>'Insert Rates &amp; Costs Here'!$B$28</f>
        <v>Additional Plan/Line Cost</v>
      </c>
      <c r="I26" s="57">
        <f>'Insert Rates &amp; Costs Here'!D28</f>
        <v>0</v>
      </c>
      <c r="J26" s="58">
        <f>I26*12</f>
        <v>0</v>
      </c>
      <c r="K26" s="58">
        <f>I26*24</f>
        <v>0</v>
      </c>
      <c r="L26" s="58">
        <f>I26*36</f>
        <v>0</v>
      </c>
      <c r="N26" s="96" t="str">
        <f>'Insert Rates &amp; Costs Here'!$B$28</f>
        <v>Additional Plan/Line Cost</v>
      </c>
      <c r="O26" s="57">
        <f>'Insert Rates &amp; Costs Here'!E28</f>
        <v>56</v>
      </c>
      <c r="P26" s="58">
        <f t="shared" si="3"/>
        <v>672</v>
      </c>
      <c r="Q26" s="58">
        <f t="shared" si="4"/>
        <v>1344</v>
      </c>
      <c r="R26" s="58">
        <f t="shared" si="5"/>
        <v>2016</v>
      </c>
    </row>
    <row r="27" spans="2:18" ht="14.1" customHeight="1" x14ac:dyDescent="0.2">
      <c r="B27" s="96" t="str">
        <f>'Insert Rates &amp; Costs Here'!$B$29</f>
        <v>Credit / Discount #1</v>
      </c>
      <c r="C27" s="90">
        <f>'Insert Rates &amp; Costs Here'!C29</f>
        <v>0</v>
      </c>
      <c r="D27" s="58">
        <f t="shared" si="0"/>
        <v>0</v>
      </c>
      <c r="E27" s="58">
        <f t="shared" si="1"/>
        <v>0</v>
      </c>
      <c r="F27" s="58">
        <f t="shared" si="2"/>
        <v>0</v>
      </c>
      <c r="H27" s="96" t="str">
        <f>'Insert Rates &amp; Costs Here'!$B$29</f>
        <v>Credit / Discount #1</v>
      </c>
      <c r="I27" s="57">
        <f>'Insert Rates &amp; Costs Here'!D29</f>
        <v>-6</v>
      </c>
      <c r="J27" s="58">
        <f t="shared" si="6"/>
        <v>-72</v>
      </c>
      <c r="K27" s="58">
        <f t="shared" si="7"/>
        <v>-144</v>
      </c>
      <c r="L27" s="58">
        <f t="shared" si="8"/>
        <v>-216</v>
      </c>
      <c r="N27" s="96" t="str">
        <f>'Insert Rates &amp; Costs Here'!$B$29</f>
        <v>Credit / Discount #1</v>
      </c>
      <c r="O27" s="57">
        <f>'Insert Rates &amp; Costs Here'!E29</f>
        <v>0</v>
      </c>
      <c r="P27" s="58">
        <f t="shared" si="3"/>
        <v>0</v>
      </c>
      <c r="Q27" s="58">
        <f t="shared" si="4"/>
        <v>0</v>
      </c>
      <c r="R27" s="58">
        <f t="shared" si="5"/>
        <v>0</v>
      </c>
    </row>
    <row r="28" spans="2:18" ht="14.1" customHeight="1" x14ac:dyDescent="0.2">
      <c r="B28" s="96" t="str">
        <f>'Insert Rates &amp; Costs Here'!$B$30</f>
        <v>Credit / Discount #2</v>
      </c>
      <c r="C28" s="90">
        <f>'Insert Rates &amp; Costs Here'!C30</f>
        <v>0</v>
      </c>
      <c r="D28" s="58">
        <f t="shared" ref="D28" si="9">C28*12</f>
        <v>0</v>
      </c>
      <c r="E28" s="58">
        <f t="shared" ref="E28" si="10">C28*24</f>
        <v>0</v>
      </c>
      <c r="F28" s="58">
        <f t="shared" ref="F28" si="11">C28*36</f>
        <v>0</v>
      </c>
      <c r="H28" s="96" t="str">
        <f>'Insert Rates &amp; Costs Here'!$B$30</f>
        <v>Credit / Discount #2</v>
      </c>
      <c r="I28" s="57">
        <f>'Insert Rates &amp; Costs Here'!D30</f>
        <v>-5.4</v>
      </c>
      <c r="J28" s="58">
        <f t="shared" ref="J28" si="12">I28*12</f>
        <v>-64.800000000000011</v>
      </c>
      <c r="K28" s="58">
        <f t="shared" ref="K28" si="13">I28*24</f>
        <v>-129.60000000000002</v>
      </c>
      <c r="L28" s="58">
        <f t="shared" ref="L28" si="14">I28*36</f>
        <v>-194.4</v>
      </c>
      <c r="N28" s="96" t="str">
        <f>'Insert Rates &amp; Costs Here'!$B$30</f>
        <v>Credit / Discount #2</v>
      </c>
      <c r="O28" s="57">
        <f>'Insert Rates &amp; Costs Here'!E30</f>
        <v>0</v>
      </c>
      <c r="P28" s="58">
        <f t="shared" ref="P28" si="15">O28*12</f>
        <v>0</v>
      </c>
      <c r="Q28" s="58">
        <f t="shared" ref="Q28" si="16">O28*24</f>
        <v>0</v>
      </c>
      <c r="R28" s="58">
        <f t="shared" ref="R28" si="17">O28*36</f>
        <v>0</v>
      </c>
    </row>
    <row r="29" spans="2:18" ht="14.1" customHeight="1" x14ac:dyDescent="0.2">
      <c r="B29" s="96" t="str">
        <f>'Insert Rates &amp; Costs Here'!$B$31</f>
        <v>Subtotal</v>
      </c>
      <c r="C29" s="91">
        <f>SUM(C19:C28)</f>
        <v>104.6</v>
      </c>
      <c r="D29" s="91">
        <f t="shared" ref="D29:F29" si="18">SUM(D19:D28)</f>
        <v>1255.2</v>
      </c>
      <c r="E29" s="91">
        <f t="shared" si="18"/>
        <v>2510.4</v>
      </c>
      <c r="F29" s="91">
        <f t="shared" si="18"/>
        <v>3765.6000000000004</v>
      </c>
      <c r="H29" s="96" t="str">
        <f>'Insert Rates &amp; Costs Here'!$B$31</f>
        <v>Subtotal</v>
      </c>
      <c r="I29" s="36">
        <f>'Insert Rates &amp; Costs Here'!D31</f>
        <v>48.6</v>
      </c>
      <c r="J29" s="36">
        <f>SUM(J19:J28)</f>
        <v>583.20000000000005</v>
      </c>
      <c r="K29" s="36">
        <f t="shared" ref="K29:L29" si="19">SUM(K19:K28)</f>
        <v>1166.4000000000001</v>
      </c>
      <c r="L29" s="36">
        <f t="shared" si="19"/>
        <v>1749.6</v>
      </c>
      <c r="N29" s="96" t="str">
        <f>'Insert Rates &amp; Costs Here'!$B$31</f>
        <v>Subtotal</v>
      </c>
      <c r="O29" s="36">
        <f>'Insert Rates &amp; Costs Here'!E31</f>
        <v>121</v>
      </c>
      <c r="P29" s="36">
        <f>SUM(P19:P28)</f>
        <v>1452</v>
      </c>
      <c r="Q29" s="36">
        <f t="shared" ref="Q29:R29" si="20">SUM(Q19:Q28)</f>
        <v>2904</v>
      </c>
      <c r="R29" s="36">
        <f t="shared" si="20"/>
        <v>4356</v>
      </c>
    </row>
    <row r="30" spans="2:18" ht="14.1" customHeight="1" thickBot="1" x14ac:dyDescent="0.25">
      <c r="B30" s="96" t="str">
        <f>'Insert Rates &amp; Costs Here'!$B$32</f>
        <v>HST Tax</v>
      </c>
      <c r="C30" s="92">
        <f>'Insert Rates &amp; Costs Here'!C32</f>
        <v>0.13</v>
      </c>
      <c r="D30" s="59">
        <f>C30</f>
        <v>0.13</v>
      </c>
      <c r="E30" s="59">
        <f>C30</f>
        <v>0.13</v>
      </c>
      <c r="F30" s="59">
        <f>C30</f>
        <v>0.13</v>
      </c>
      <c r="H30" s="96" t="str">
        <f>'Insert Rates &amp; Costs Here'!$B$32</f>
        <v>HST Tax</v>
      </c>
      <c r="I30" s="38">
        <f>'Insert Rates &amp; Costs Here'!D32</f>
        <v>0.13</v>
      </c>
      <c r="J30" s="59">
        <f>I30</f>
        <v>0.13</v>
      </c>
      <c r="K30" s="59">
        <f>J30</f>
        <v>0.13</v>
      </c>
      <c r="L30" s="59">
        <f>K30</f>
        <v>0.13</v>
      </c>
      <c r="N30" s="96" t="str">
        <f>'Insert Rates &amp; Costs Here'!$B$32</f>
        <v>HST Tax</v>
      </c>
      <c r="O30" s="38">
        <f>'Insert Rates &amp; Costs Here'!E32</f>
        <v>0.13</v>
      </c>
      <c r="P30" s="59">
        <f>O30</f>
        <v>0.13</v>
      </c>
      <c r="Q30" s="59">
        <f>E30</f>
        <v>0.13</v>
      </c>
      <c r="R30" s="59">
        <f>F30</f>
        <v>0.13</v>
      </c>
    </row>
    <row r="31" spans="2:18" ht="14.1" customHeight="1" thickBot="1" x14ac:dyDescent="0.25">
      <c r="B31" s="97" t="str">
        <f>'Insert Rates &amp; Costs Here'!$B$33</f>
        <v>Total (Cost Per Month)</v>
      </c>
      <c r="C31" s="93">
        <f>PRODUCT(C29,(1+C30))</f>
        <v>118.19799999999998</v>
      </c>
      <c r="D31" s="39">
        <f>PRODUCT(D29,(1+D30))</f>
        <v>1418.376</v>
      </c>
      <c r="E31" s="39">
        <f>PRODUCT(E29,(1+E30))</f>
        <v>2836.752</v>
      </c>
      <c r="F31" s="39">
        <f>PRODUCT(F29,(1+F30))</f>
        <v>4255.1279999999997</v>
      </c>
      <c r="H31" s="97" t="str">
        <f>'Insert Rates &amp; Costs Here'!$B$33</f>
        <v>Total (Cost Per Month)</v>
      </c>
      <c r="I31" s="39">
        <f>'Insert Rates &amp; Costs Here'!D33</f>
        <v>54.917999999999999</v>
      </c>
      <c r="J31" s="39">
        <f>PRODUCT(J29,(1+J30))</f>
        <v>659.01599999999996</v>
      </c>
      <c r="K31" s="39">
        <f>PRODUCT(K29,(1+K30))</f>
        <v>1318.0319999999999</v>
      </c>
      <c r="L31" s="39">
        <f>PRODUCT(L29,(1+L30))</f>
        <v>1977.0479999999998</v>
      </c>
      <c r="N31" s="97" t="str">
        <f>'Insert Rates &amp; Costs Here'!$B$33</f>
        <v>Total (Cost Per Month)</v>
      </c>
      <c r="O31" s="39">
        <f>'Insert Rates &amp; Costs Here'!E33</f>
        <v>136.72999999999999</v>
      </c>
      <c r="P31" s="39">
        <f>PRODUCT(P29,(1+P30))</f>
        <v>1640.7599999999998</v>
      </c>
      <c r="Q31" s="39">
        <f>PRODUCT(Q29,(1+Q30))</f>
        <v>3281.5199999999995</v>
      </c>
      <c r="R31" s="39">
        <f>PRODUCT(R29,(1+R30))</f>
        <v>4922.28</v>
      </c>
    </row>
    <row r="32" spans="2:18" ht="14.1" customHeight="1" thickBot="1" x14ac:dyDescent="0.25">
      <c r="B32" s="70" t="s">
        <v>24</v>
      </c>
      <c r="C32" s="60">
        <f>C31</f>
        <v>118.19799999999998</v>
      </c>
      <c r="D32" s="94">
        <f>D31</f>
        <v>1418.376</v>
      </c>
      <c r="E32" s="94">
        <f>E31</f>
        <v>2836.752</v>
      </c>
      <c r="F32" s="95">
        <f>F31</f>
        <v>4255.1279999999997</v>
      </c>
      <c r="H32" s="70" t="s">
        <v>9</v>
      </c>
      <c r="I32" s="71">
        <f>C31-I31</f>
        <v>63.27999999999998</v>
      </c>
      <c r="J32" s="71">
        <f>D31-J31</f>
        <v>759.36</v>
      </c>
      <c r="K32" s="71">
        <f>E31-K31</f>
        <v>1518.72</v>
      </c>
      <c r="L32" s="72">
        <f>F31-L31</f>
        <v>2278.08</v>
      </c>
      <c r="N32" s="70" t="s">
        <v>9</v>
      </c>
      <c r="O32" s="71">
        <f>C31-O31</f>
        <v>-18.532000000000011</v>
      </c>
      <c r="P32" s="71">
        <f>D31-P31</f>
        <v>-222.38399999999979</v>
      </c>
      <c r="Q32" s="71">
        <f>E31-Q31</f>
        <v>-444.76799999999957</v>
      </c>
      <c r="R32" s="72">
        <f>F31-R31</f>
        <v>-667.15200000000004</v>
      </c>
    </row>
    <row r="33" spans="2:18" ht="11.1" customHeight="1" x14ac:dyDescent="0.2"/>
    <row r="34" spans="2:18" ht="14.1" customHeight="1" x14ac:dyDescent="0.2">
      <c r="B34" s="62"/>
      <c r="C34" s="171" t="str">
        <f>'Insert Rates &amp; Costs Here'!F2</f>
        <v>Plan C</v>
      </c>
      <c r="D34" s="172"/>
      <c r="E34" s="172"/>
      <c r="F34" s="173"/>
      <c r="H34" s="62"/>
      <c r="I34" s="171" t="str">
        <f>'Insert Rates &amp; Costs Here'!G2</f>
        <v>Plan D</v>
      </c>
      <c r="J34" s="172"/>
      <c r="K34" s="172"/>
      <c r="L34" s="173"/>
      <c r="N34" s="62"/>
      <c r="O34" s="171" t="str">
        <f>'Insert Rates &amp; Costs Here'!H2</f>
        <v>Plan E</v>
      </c>
      <c r="P34" s="172"/>
      <c r="Q34" s="172"/>
      <c r="R34" s="173"/>
    </row>
    <row r="35" spans="2:18" ht="14.1" customHeight="1" thickBot="1" x14ac:dyDescent="0.25">
      <c r="B35" s="62"/>
      <c r="C35" s="174" t="str">
        <f>'Insert Rates &amp; Costs Here'!F4</f>
        <v>Fido DT&amp;T</v>
      </c>
      <c r="D35" s="175"/>
      <c r="E35" s="175"/>
      <c r="F35" s="176"/>
      <c r="H35" s="62"/>
      <c r="I35" s="174" t="str">
        <f>'Insert Rates &amp; Costs Here'!G4</f>
        <v>$100 Rogers Share Everything</v>
      </c>
      <c r="J35" s="177"/>
      <c r="K35" s="177"/>
      <c r="L35" s="178"/>
      <c r="N35" s="62"/>
      <c r="O35" s="174" t="str">
        <f>'Insert Rates &amp; Costs Here'!H4</f>
        <v>Fido Boxing Day</v>
      </c>
      <c r="P35" s="177"/>
      <c r="Q35" s="177"/>
      <c r="R35" s="178"/>
    </row>
    <row r="36" spans="2:18" ht="15.95" hidden="1" customHeight="1" thickBot="1" x14ac:dyDescent="0.25">
      <c r="B36" s="9" t="s">
        <v>47</v>
      </c>
      <c r="C36" s="73" t="s">
        <v>5</v>
      </c>
      <c r="D36" s="64" t="s">
        <v>6</v>
      </c>
      <c r="E36" s="64" t="s">
        <v>7</v>
      </c>
      <c r="F36" s="65" t="s">
        <v>8</v>
      </c>
      <c r="H36" s="9" t="s">
        <v>47</v>
      </c>
      <c r="I36" s="73" t="s">
        <v>5</v>
      </c>
      <c r="J36" s="64" t="s">
        <v>6</v>
      </c>
      <c r="K36" s="64" t="s">
        <v>7</v>
      </c>
      <c r="L36" s="65" t="s">
        <v>8</v>
      </c>
      <c r="N36" s="9" t="s">
        <v>47</v>
      </c>
      <c r="O36" s="73" t="s">
        <v>5</v>
      </c>
      <c r="P36" s="64" t="s">
        <v>6</v>
      </c>
      <c r="Q36" s="64" t="s">
        <v>7</v>
      </c>
      <c r="R36" s="65" t="s">
        <v>8</v>
      </c>
    </row>
    <row r="37" spans="2:18" ht="14.1" hidden="1" customHeight="1" x14ac:dyDescent="0.2">
      <c r="B37" s="21" t="str">
        <f>'Insert Rates &amp; Costs Here'!$B$5</f>
        <v>Local Incoming Calls</v>
      </c>
      <c r="C37" s="16" t="str">
        <f>'Insert Rates &amp; Costs Here'!F5</f>
        <v>Unlimited</v>
      </c>
      <c r="D37" s="56"/>
      <c r="E37" s="67"/>
      <c r="F37" s="56"/>
      <c r="H37" s="21" t="str">
        <f>'Insert Rates &amp; Costs Here'!$B$5</f>
        <v>Local Incoming Calls</v>
      </c>
      <c r="I37" s="16" t="str">
        <f>'Insert Rates &amp; Costs Here'!G5</f>
        <v>Unlimited</v>
      </c>
      <c r="J37" s="56"/>
      <c r="K37" s="67"/>
      <c r="L37" s="56"/>
      <c r="N37" s="21" t="str">
        <f>'Insert Rates &amp; Costs Here'!$B$5</f>
        <v>Local Incoming Calls</v>
      </c>
      <c r="O37" s="16" t="str">
        <f>'Insert Rates &amp; Costs Here'!H5</f>
        <v>Unlimited</v>
      </c>
      <c r="P37" s="56"/>
      <c r="Q37" s="67"/>
      <c r="R37" s="56"/>
    </row>
    <row r="38" spans="2:18" ht="14.1" hidden="1" customHeight="1" x14ac:dyDescent="0.2">
      <c r="B38" s="21" t="str">
        <f>'Insert Rates &amp; Costs Here'!$B$6</f>
        <v>Local Outgoing Calls</v>
      </c>
      <c r="C38" s="14" t="str">
        <f>'Insert Rates &amp; Costs Here'!F6</f>
        <v>Unlimited</v>
      </c>
      <c r="D38" s="58"/>
      <c r="E38" s="68"/>
      <c r="F38" s="58"/>
      <c r="H38" s="21" t="str">
        <f>'Insert Rates &amp; Costs Here'!$B$6</f>
        <v>Local Outgoing Calls</v>
      </c>
      <c r="I38" s="14" t="str">
        <f>'Insert Rates &amp; Costs Here'!G6</f>
        <v>Unlimited</v>
      </c>
      <c r="J38" s="58"/>
      <c r="K38" s="68"/>
      <c r="L38" s="58"/>
      <c r="N38" s="21" t="str">
        <f>'Insert Rates &amp; Costs Here'!$B$6</f>
        <v>Local Outgoing Calls</v>
      </c>
      <c r="O38" s="14" t="str">
        <f>'Insert Rates &amp; Costs Here'!H6</f>
        <v>Unlimited</v>
      </c>
      <c r="P38" s="58"/>
      <c r="Q38" s="68"/>
      <c r="R38" s="58"/>
    </row>
    <row r="39" spans="2:18" ht="14.1" hidden="1" customHeight="1" x14ac:dyDescent="0.2">
      <c r="B39" s="21" t="str">
        <f>'Insert Rates &amp; Costs Here'!$B$7</f>
        <v>Canada Wide/Long Distance</v>
      </c>
      <c r="C39" s="14" t="str">
        <f>'Insert Rates &amp; Costs Here'!F7</f>
        <v>Unlimited</v>
      </c>
      <c r="D39" s="58"/>
      <c r="E39" s="68"/>
      <c r="F39" s="58"/>
      <c r="H39" s="21" t="str">
        <f>'Insert Rates &amp; Costs Here'!$B$7</f>
        <v>Canada Wide/Long Distance</v>
      </c>
      <c r="I39" s="14" t="str">
        <f>'Insert Rates &amp; Costs Here'!G7</f>
        <v>Unlimited</v>
      </c>
      <c r="J39" s="58"/>
      <c r="K39" s="68"/>
      <c r="L39" s="58"/>
      <c r="N39" s="21" t="str">
        <f>'Insert Rates &amp; Costs Here'!$B$7</f>
        <v>Canada Wide/Long Distance</v>
      </c>
      <c r="O39" s="14" t="str">
        <f>'Insert Rates &amp; Costs Here'!H7</f>
        <v>Unlimited</v>
      </c>
      <c r="P39" s="58"/>
      <c r="Q39" s="68"/>
      <c r="R39" s="58"/>
    </row>
    <row r="40" spans="2:18" ht="14.1" hidden="1" customHeight="1" x14ac:dyDescent="0.2">
      <c r="B40" s="21" t="str">
        <f>'Insert Rates &amp; Costs Here'!$B$9</f>
        <v>Incoming Text (International)</v>
      </c>
      <c r="C40" s="14" t="str">
        <f>'Insert Rates &amp; Costs Here'!F9</f>
        <v>Unlimited</v>
      </c>
      <c r="D40" s="58"/>
      <c r="E40" s="68"/>
      <c r="F40" s="58"/>
      <c r="H40" s="21" t="str">
        <f>'Insert Rates &amp; Costs Here'!$B$9</f>
        <v>Incoming Text (International)</v>
      </c>
      <c r="I40" s="14" t="str">
        <f>'Insert Rates &amp; Costs Here'!G9</f>
        <v>Unlimited</v>
      </c>
      <c r="J40" s="58"/>
      <c r="K40" s="68"/>
      <c r="L40" s="58"/>
      <c r="N40" s="21" t="str">
        <f>'Insert Rates &amp; Costs Here'!$B$9</f>
        <v>Incoming Text (International)</v>
      </c>
      <c r="O40" s="14" t="str">
        <f>'Insert Rates &amp; Costs Here'!H9</f>
        <v>Unlimited</v>
      </c>
      <c r="P40" s="58"/>
      <c r="Q40" s="68"/>
      <c r="R40" s="58"/>
    </row>
    <row r="41" spans="2:18" ht="14.1" hidden="1" customHeight="1" x14ac:dyDescent="0.2">
      <c r="B41" s="21" t="str">
        <f>'Insert Rates &amp; Costs Here'!$B$10</f>
        <v>Outgoing Text (International)</v>
      </c>
      <c r="C41" s="14" t="str">
        <f>'Insert Rates &amp; Costs Here'!F10</f>
        <v>Unlimited</v>
      </c>
      <c r="D41" s="58"/>
      <c r="E41" s="68"/>
      <c r="F41" s="58"/>
      <c r="H41" s="21" t="str">
        <f>'Insert Rates &amp; Costs Here'!$B$10</f>
        <v>Outgoing Text (International)</v>
      </c>
      <c r="I41" s="14" t="str">
        <f>'Insert Rates &amp; Costs Here'!G10</f>
        <v>Unlimited</v>
      </c>
      <c r="J41" s="58"/>
      <c r="K41" s="68"/>
      <c r="L41" s="58"/>
      <c r="N41" s="21" t="str">
        <f>'Insert Rates &amp; Costs Here'!$B$10</f>
        <v>Outgoing Text (International)</v>
      </c>
      <c r="O41" s="14" t="str">
        <f>'Insert Rates &amp; Costs Here'!H10</f>
        <v>Unlimited</v>
      </c>
      <c r="P41" s="58"/>
      <c r="Q41" s="68"/>
      <c r="R41" s="58"/>
    </row>
    <row r="42" spans="2:18" ht="14.1" hidden="1" customHeight="1" x14ac:dyDescent="0.2">
      <c r="B42" s="21" t="str">
        <f>'Insert Rates &amp; Costs Here'!$B$11</f>
        <v>Call Display</v>
      </c>
      <c r="C42" s="14" t="str">
        <f>'Insert Rates &amp; Costs Here'!F11</f>
        <v>Yes</v>
      </c>
      <c r="D42" s="58"/>
      <c r="E42" s="68"/>
      <c r="F42" s="58"/>
      <c r="H42" s="21" t="str">
        <f>'Insert Rates &amp; Costs Here'!$B$11</f>
        <v>Call Display</v>
      </c>
      <c r="I42" s="14" t="str">
        <f>'Insert Rates &amp; Costs Here'!G11</f>
        <v>Yes</v>
      </c>
      <c r="J42" s="58"/>
      <c r="K42" s="68"/>
      <c r="L42" s="58"/>
      <c r="N42" s="21" t="str">
        <f>'Insert Rates &amp; Costs Here'!$B$11</f>
        <v>Call Display</v>
      </c>
      <c r="O42" s="14" t="str">
        <f>'Insert Rates &amp; Costs Here'!H11</f>
        <v>Yes</v>
      </c>
      <c r="P42" s="58"/>
      <c r="Q42" s="68"/>
      <c r="R42" s="58"/>
    </row>
    <row r="43" spans="2:18" ht="14.1" hidden="1" customHeight="1" x14ac:dyDescent="0.2">
      <c r="B43" s="21" t="str">
        <f>'Insert Rates &amp; Costs Here'!$B$12</f>
        <v>Voicemail</v>
      </c>
      <c r="C43" s="14" t="str">
        <f>'Insert Rates &amp; Costs Here'!F12</f>
        <v>Yes</v>
      </c>
      <c r="D43" s="58"/>
      <c r="E43" s="68"/>
      <c r="F43" s="58"/>
      <c r="H43" s="21" t="str">
        <f>'Insert Rates &amp; Costs Here'!$B$12</f>
        <v>Voicemail</v>
      </c>
      <c r="I43" s="14" t="str">
        <f>'Insert Rates &amp; Costs Here'!G12</f>
        <v>-</v>
      </c>
      <c r="J43" s="58"/>
      <c r="K43" s="68"/>
      <c r="L43" s="58"/>
      <c r="N43" s="21" t="str">
        <f>'Insert Rates &amp; Costs Here'!$B$12</f>
        <v>Voicemail</v>
      </c>
      <c r="O43" s="14" t="str">
        <f>'Insert Rates &amp; Costs Here'!H12</f>
        <v>Yes</v>
      </c>
      <c r="P43" s="58"/>
      <c r="Q43" s="68"/>
      <c r="R43" s="58"/>
    </row>
    <row r="44" spans="2:18" ht="14.1" hidden="1" customHeight="1" x14ac:dyDescent="0.2">
      <c r="B44" s="21" t="str">
        <f>'Insert Rates &amp; Costs Here'!$B$13</f>
        <v>Visual Voicemail</v>
      </c>
      <c r="C44" s="13" t="str">
        <f>'Insert Rates &amp; Costs Here'!F13</f>
        <v>-</v>
      </c>
      <c r="D44" s="58"/>
      <c r="E44" s="68"/>
      <c r="F44" s="58"/>
      <c r="H44" s="21" t="str">
        <f>'Insert Rates &amp; Costs Here'!$B$13</f>
        <v>Visual Voicemail</v>
      </c>
      <c r="I44" s="13" t="str">
        <f>'Insert Rates &amp; Costs Here'!G13</f>
        <v>-</v>
      </c>
      <c r="J44" s="58"/>
      <c r="K44" s="68"/>
      <c r="L44" s="58"/>
      <c r="N44" s="21" t="str">
        <f>'Insert Rates &amp; Costs Here'!$B$13</f>
        <v>Visual Voicemail</v>
      </c>
      <c r="O44" s="13" t="str">
        <f>'Insert Rates &amp; Costs Here'!H13</f>
        <v>-</v>
      </c>
      <c r="P44" s="58"/>
      <c r="Q44" s="68"/>
      <c r="R44" s="58"/>
    </row>
    <row r="45" spans="2:18" ht="14.1" hidden="1" customHeight="1" x14ac:dyDescent="0.2">
      <c r="B45" s="21" t="str">
        <f>'Insert Rates &amp; Costs Here'!$B$14</f>
        <v>Fido Value Pack - English</v>
      </c>
      <c r="C45" s="14" t="str">
        <f>'Insert Rates &amp; Costs Here'!F14</f>
        <v>-</v>
      </c>
      <c r="D45" s="58"/>
      <c r="E45" s="68"/>
      <c r="F45" s="58"/>
      <c r="H45" s="21" t="str">
        <f>'Insert Rates &amp; Costs Here'!$B$14</f>
        <v>Fido Value Pack - English</v>
      </c>
      <c r="I45" s="14" t="str">
        <f>'Insert Rates &amp; Costs Here'!G14</f>
        <v>-</v>
      </c>
      <c r="J45" s="58"/>
      <c r="K45" s="68"/>
      <c r="L45" s="58"/>
      <c r="N45" s="21" t="str">
        <f>'Insert Rates &amp; Costs Here'!$B$14</f>
        <v>Fido Value Pack - English</v>
      </c>
      <c r="O45" s="14" t="str">
        <f>'Insert Rates &amp; Costs Here'!H14</f>
        <v>-</v>
      </c>
      <c r="P45" s="58"/>
      <c r="Q45" s="68"/>
      <c r="R45" s="58"/>
    </row>
    <row r="46" spans="2:18" ht="14.1" hidden="1" customHeight="1" x14ac:dyDescent="0.2">
      <c r="B46" s="21" t="str">
        <f>'Insert Rates &amp; Costs Here'!$B$15</f>
        <v>$5/Day Roam Like Home</v>
      </c>
      <c r="C46" s="13" t="str">
        <f>'Insert Rates &amp; Costs Here'!F15</f>
        <v>-</v>
      </c>
      <c r="D46" s="58"/>
      <c r="E46" s="68"/>
      <c r="F46" s="58"/>
      <c r="H46" s="21" t="str">
        <f>'Insert Rates &amp; Costs Here'!$B$15</f>
        <v>$5/Day Roam Like Home</v>
      </c>
      <c r="I46" s="13" t="str">
        <f>'Insert Rates &amp; Costs Here'!G15</f>
        <v>Yes</v>
      </c>
      <c r="J46" s="58"/>
      <c r="K46" s="68"/>
      <c r="L46" s="58"/>
      <c r="N46" s="21" t="str">
        <f>'Insert Rates &amp; Costs Here'!$B$15</f>
        <v>$5/Day Roam Like Home</v>
      </c>
      <c r="O46" s="13" t="str">
        <f>'Insert Rates &amp; Costs Here'!H15</f>
        <v>-</v>
      </c>
      <c r="P46" s="58"/>
      <c r="Q46" s="68"/>
      <c r="R46" s="58"/>
    </row>
    <row r="47" spans="2:18" ht="14.1" hidden="1" customHeight="1" x14ac:dyDescent="0.2">
      <c r="B47" s="21" t="str">
        <f>'Insert Rates &amp; Costs Here'!$B$16</f>
        <v>Additional Feature #6</v>
      </c>
      <c r="C47" s="13" t="str">
        <f>'Insert Rates &amp; Costs Here'!F16</f>
        <v>-</v>
      </c>
      <c r="D47" s="58"/>
      <c r="E47" s="68"/>
      <c r="F47" s="58"/>
      <c r="H47" s="21" t="str">
        <f>'Insert Rates &amp; Costs Here'!$B$16</f>
        <v>Additional Feature #6</v>
      </c>
      <c r="I47" s="13" t="str">
        <f>'Insert Rates &amp; Costs Here'!G16</f>
        <v>-</v>
      </c>
      <c r="J47" s="58"/>
      <c r="K47" s="68"/>
      <c r="L47" s="58"/>
      <c r="N47" s="21" t="str">
        <f>'Insert Rates &amp; Costs Here'!$B$16</f>
        <v>Additional Feature #6</v>
      </c>
      <c r="O47" s="13" t="str">
        <f>'Insert Rates &amp; Costs Here'!H16</f>
        <v>-</v>
      </c>
      <c r="P47" s="58"/>
      <c r="Q47" s="68"/>
      <c r="R47" s="58"/>
    </row>
    <row r="48" spans="2:18" ht="14.1" hidden="1" customHeight="1" x14ac:dyDescent="0.2">
      <c r="B48" s="21" t="str">
        <f>'Insert Rates &amp; Costs Here'!$B$17</f>
        <v>Data Plan</v>
      </c>
      <c r="C48" s="14" t="str">
        <f>'Insert Rates &amp; Costs Here'!F17</f>
        <v>4 Gigs Data</v>
      </c>
      <c r="D48" s="58"/>
      <c r="E48" s="68"/>
      <c r="F48" s="58"/>
      <c r="H48" s="21" t="str">
        <f>'Insert Rates &amp; Costs Here'!$B$17</f>
        <v>Data Plan</v>
      </c>
      <c r="I48" s="14" t="str">
        <f>'Insert Rates &amp; Costs Here'!G17</f>
        <v>5 Gigs Data</v>
      </c>
      <c r="J48" s="58"/>
      <c r="K48" s="68"/>
      <c r="L48" s="58"/>
      <c r="N48" s="21" t="str">
        <f>'Insert Rates &amp; Costs Here'!$B$17</f>
        <v>Data Plan</v>
      </c>
      <c r="O48" s="14" t="str">
        <f>'Insert Rates &amp; Costs Here'!H17</f>
        <v>4 Gigs Data</v>
      </c>
      <c r="P48" s="58"/>
      <c r="Q48" s="68"/>
      <c r="R48" s="58"/>
    </row>
    <row r="49" spans="2:20" ht="48" hidden="1" customHeight="1" thickBot="1" x14ac:dyDescent="0.25">
      <c r="B49" s="23" t="str">
        <f>'Insert Rates &amp; Costs Here'!$B$18</f>
        <v>Any Additional Plan Details:</v>
      </c>
      <c r="C49" s="15" t="str">
        <f>'Insert Rates &amp; Costs Here'!F18</f>
        <v>The most garbage 1000 LD Minutes included.. Can't call US.</v>
      </c>
      <c r="D49" s="58"/>
      <c r="E49" s="68"/>
      <c r="F49" s="58"/>
      <c r="H49" s="23" t="str">
        <f>'Insert Rates &amp; Costs Here'!$B$18</f>
        <v>Any Additional Plan Details:</v>
      </c>
      <c r="I49" s="15" t="str">
        <f>'Insert Rates &amp; Costs Here'!G18</f>
        <v>-</v>
      </c>
      <c r="J49" s="58"/>
      <c r="K49" s="68"/>
      <c r="L49" s="58"/>
      <c r="N49" s="23" t="str">
        <f>'Insert Rates &amp; Costs Here'!$B$18</f>
        <v>Any Additional Plan Details:</v>
      </c>
      <c r="O49" s="15" t="str">
        <f>'Insert Rates &amp; Costs Here'!H18</f>
        <v>The most garbage 1000 LD Minutes included.. Can't call US.</v>
      </c>
      <c r="P49" s="58"/>
      <c r="Q49" s="68"/>
      <c r="R49" s="58"/>
    </row>
    <row r="50" spans="2:20" ht="15.95" customHeight="1" thickBot="1" x14ac:dyDescent="0.25">
      <c r="B50" s="69" t="s">
        <v>14</v>
      </c>
      <c r="C50" s="63" t="s">
        <v>5</v>
      </c>
      <c r="D50" s="64" t="s">
        <v>6</v>
      </c>
      <c r="E50" s="64" t="s">
        <v>7</v>
      </c>
      <c r="F50" s="65" t="s">
        <v>8</v>
      </c>
      <c r="H50" s="69" t="s">
        <v>14</v>
      </c>
      <c r="I50" s="63" t="s">
        <v>5</v>
      </c>
      <c r="J50" s="64" t="s">
        <v>6</v>
      </c>
      <c r="K50" s="64" t="s">
        <v>7</v>
      </c>
      <c r="L50" s="65" t="s">
        <v>8</v>
      </c>
      <c r="N50" s="69" t="s">
        <v>14</v>
      </c>
      <c r="O50" s="63" t="s">
        <v>5</v>
      </c>
      <c r="P50" s="64" t="s">
        <v>6</v>
      </c>
      <c r="Q50" s="64" t="s">
        <v>7</v>
      </c>
      <c r="R50" s="65" t="s">
        <v>8</v>
      </c>
    </row>
    <row r="51" spans="2:20" ht="14.1" customHeight="1" x14ac:dyDescent="0.2">
      <c r="B51" s="96" t="str">
        <f>'Insert Rates &amp; Costs Here'!$B$21</f>
        <v>Monthly Fees (Base Voice Plan)</v>
      </c>
      <c r="C51" s="55">
        <f>'Insert Rates &amp; Costs Here'!F21</f>
        <v>60</v>
      </c>
      <c r="D51" s="56">
        <f t="shared" ref="D51:D59" si="21">C51*12</f>
        <v>720</v>
      </c>
      <c r="E51" s="67">
        <f t="shared" ref="E51:E59" si="22">C51*24</f>
        <v>1440</v>
      </c>
      <c r="F51" s="56">
        <f t="shared" ref="F51:F59" si="23">C51*36</f>
        <v>2160</v>
      </c>
      <c r="H51" s="96" t="str">
        <f>'Insert Rates &amp; Costs Here'!$B$21</f>
        <v>Monthly Fees (Base Voice Plan)</v>
      </c>
      <c r="I51" s="55">
        <f>'Insert Rates &amp; Costs Here'!G21</f>
        <v>100</v>
      </c>
      <c r="J51" s="56">
        <f>I51*12</f>
        <v>1200</v>
      </c>
      <c r="K51" s="67">
        <f>I51*24</f>
        <v>2400</v>
      </c>
      <c r="L51" s="56">
        <f>I51*36</f>
        <v>3600</v>
      </c>
      <c r="N51" s="96" t="str">
        <f>'Insert Rates &amp; Costs Here'!$B$21</f>
        <v>Monthly Fees (Base Voice Plan)</v>
      </c>
      <c r="O51" s="55">
        <f>'Insert Rates &amp; Costs Here'!H21</f>
        <v>60</v>
      </c>
      <c r="P51" s="56">
        <f>O51*12</f>
        <v>720</v>
      </c>
      <c r="Q51" s="67">
        <f>O51*24</f>
        <v>1440</v>
      </c>
      <c r="R51" s="56">
        <f>O51*36</f>
        <v>2160</v>
      </c>
    </row>
    <row r="52" spans="2:20" ht="14.1" customHeight="1" x14ac:dyDescent="0.2">
      <c r="B52" s="96" t="str">
        <f>'Insert Rates &amp; Costs Here'!$B$22</f>
        <v>Data Plan (If additional from base plan)</v>
      </c>
      <c r="C52" s="57">
        <f>'Insert Rates &amp; Costs Here'!F22</f>
        <v>0</v>
      </c>
      <c r="D52" s="58">
        <f t="shared" si="21"/>
        <v>0</v>
      </c>
      <c r="E52" s="68">
        <f t="shared" si="22"/>
        <v>0</v>
      </c>
      <c r="F52" s="58">
        <f t="shared" si="23"/>
        <v>0</v>
      </c>
      <c r="H52" s="96" t="str">
        <f>'Insert Rates &amp; Costs Here'!$B$22</f>
        <v>Data Plan (If additional from base plan)</v>
      </c>
      <c r="I52" s="57">
        <f>'Insert Rates &amp; Costs Here'!G22</f>
        <v>0</v>
      </c>
      <c r="J52" s="58">
        <f t="shared" ref="J52:J59" si="24">I52*12</f>
        <v>0</v>
      </c>
      <c r="K52" s="68">
        <f t="shared" ref="K52:K59" si="25">I52*24</f>
        <v>0</v>
      </c>
      <c r="L52" s="58">
        <f t="shared" ref="L52:L59" si="26">I52*36</f>
        <v>0</v>
      </c>
      <c r="N52" s="96" t="str">
        <f>'Insert Rates &amp; Costs Here'!$B$22</f>
        <v>Data Plan (If additional from base plan)</v>
      </c>
      <c r="O52" s="57">
        <f>'Insert Rates &amp; Costs Here'!H22</f>
        <v>0</v>
      </c>
      <c r="P52" s="58">
        <f t="shared" ref="P52:P59" si="27">O52*12</f>
        <v>0</v>
      </c>
      <c r="Q52" s="68">
        <f t="shared" ref="Q52:Q59" si="28">O52*24</f>
        <v>0</v>
      </c>
      <c r="R52" s="58">
        <f t="shared" ref="R52:R59" si="29">O52*36</f>
        <v>0</v>
      </c>
    </row>
    <row r="53" spans="2:20" ht="14.1" customHeight="1" x14ac:dyDescent="0.2">
      <c r="B53" s="96" t="str">
        <f>'Insert Rates &amp; Costs Here'!$B$23</f>
        <v>Fido Value Pack - English</v>
      </c>
      <c r="C53" s="57">
        <f>'Insert Rates &amp; Costs Here'!F23</f>
        <v>0</v>
      </c>
      <c r="D53" s="58">
        <f t="shared" si="21"/>
        <v>0</v>
      </c>
      <c r="E53" s="68">
        <f t="shared" si="22"/>
        <v>0</v>
      </c>
      <c r="F53" s="58">
        <f t="shared" si="23"/>
        <v>0</v>
      </c>
      <c r="H53" s="96" t="str">
        <f>'Insert Rates &amp; Costs Here'!$B$23</f>
        <v>Fido Value Pack - English</v>
      </c>
      <c r="I53" s="57">
        <f>'Insert Rates &amp; Costs Here'!G23</f>
        <v>0</v>
      </c>
      <c r="J53" s="58">
        <f t="shared" si="24"/>
        <v>0</v>
      </c>
      <c r="K53" s="68">
        <f t="shared" si="25"/>
        <v>0</v>
      </c>
      <c r="L53" s="58">
        <f t="shared" si="26"/>
        <v>0</v>
      </c>
      <c r="N53" s="96" t="str">
        <f>'Insert Rates &amp; Costs Here'!$B$23</f>
        <v>Fido Value Pack - English</v>
      </c>
      <c r="O53" s="57">
        <f>'Insert Rates &amp; Costs Here'!H23</f>
        <v>0</v>
      </c>
      <c r="P53" s="58">
        <f t="shared" si="27"/>
        <v>0</v>
      </c>
      <c r="Q53" s="68">
        <f t="shared" si="28"/>
        <v>0</v>
      </c>
      <c r="R53" s="58">
        <f t="shared" si="29"/>
        <v>0</v>
      </c>
    </row>
    <row r="54" spans="2:20" ht="14.1" customHeight="1" x14ac:dyDescent="0.2">
      <c r="B54" s="96" t="str">
        <f>'Insert Rates &amp; Costs Here'!$B$24</f>
        <v>Additional Charge #1</v>
      </c>
      <c r="C54" s="57">
        <f>'Insert Rates &amp; Costs Here'!F24</f>
        <v>0</v>
      </c>
      <c r="D54" s="58">
        <f t="shared" si="21"/>
        <v>0</v>
      </c>
      <c r="E54" s="68">
        <f t="shared" si="22"/>
        <v>0</v>
      </c>
      <c r="F54" s="58">
        <f t="shared" si="23"/>
        <v>0</v>
      </c>
      <c r="H54" s="96" t="str">
        <f>'Insert Rates &amp; Costs Here'!$B$24</f>
        <v>Additional Charge #1</v>
      </c>
      <c r="I54" s="57">
        <f>'Insert Rates &amp; Costs Here'!G24</f>
        <v>0</v>
      </c>
      <c r="J54" s="58">
        <f t="shared" si="24"/>
        <v>0</v>
      </c>
      <c r="K54" s="68">
        <f t="shared" si="25"/>
        <v>0</v>
      </c>
      <c r="L54" s="58">
        <f t="shared" si="26"/>
        <v>0</v>
      </c>
      <c r="N54" s="96" t="str">
        <f>'Insert Rates &amp; Costs Here'!$B$24</f>
        <v>Additional Charge #1</v>
      </c>
      <c r="O54" s="57">
        <f>'Insert Rates &amp; Costs Here'!H24</f>
        <v>0</v>
      </c>
      <c r="P54" s="58">
        <f t="shared" si="27"/>
        <v>0</v>
      </c>
      <c r="Q54" s="68">
        <f t="shared" si="28"/>
        <v>0</v>
      </c>
      <c r="R54" s="58">
        <f t="shared" si="29"/>
        <v>0</v>
      </c>
    </row>
    <row r="55" spans="2:20" ht="14.1" customHeight="1" x14ac:dyDescent="0.2">
      <c r="B55" s="96" t="str">
        <f>'Insert Rates &amp; Costs Here'!$B$25</f>
        <v>Additional Charge #2</v>
      </c>
      <c r="C55" s="57">
        <f>'Insert Rates &amp; Costs Here'!F25</f>
        <v>0</v>
      </c>
      <c r="D55" s="58">
        <f t="shared" si="21"/>
        <v>0</v>
      </c>
      <c r="E55" s="68">
        <f t="shared" si="22"/>
        <v>0</v>
      </c>
      <c r="F55" s="58">
        <f t="shared" si="23"/>
        <v>0</v>
      </c>
      <c r="H55" s="96" t="str">
        <f>'Insert Rates &amp; Costs Here'!$B$25</f>
        <v>Additional Charge #2</v>
      </c>
      <c r="I55" s="57">
        <f>'Insert Rates &amp; Costs Here'!G25</f>
        <v>0</v>
      </c>
      <c r="J55" s="58">
        <f t="shared" si="24"/>
        <v>0</v>
      </c>
      <c r="K55" s="68">
        <f t="shared" si="25"/>
        <v>0</v>
      </c>
      <c r="L55" s="58">
        <f t="shared" si="26"/>
        <v>0</v>
      </c>
      <c r="N55" s="96" t="str">
        <f>'Insert Rates &amp; Costs Here'!$B$25</f>
        <v>Additional Charge #2</v>
      </c>
      <c r="O55" s="57">
        <f>'Insert Rates &amp; Costs Here'!H25</f>
        <v>0</v>
      </c>
      <c r="P55" s="58">
        <f t="shared" si="27"/>
        <v>0</v>
      </c>
      <c r="Q55" s="68">
        <f t="shared" si="28"/>
        <v>0</v>
      </c>
      <c r="R55" s="58">
        <f t="shared" si="29"/>
        <v>0</v>
      </c>
    </row>
    <row r="56" spans="2:20" ht="14.1" customHeight="1" x14ac:dyDescent="0.2">
      <c r="B56" s="96" t="str">
        <f>'Insert Rates &amp; Costs Here'!$B$26</f>
        <v>Additional Charge #3</v>
      </c>
      <c r="C56" s="57">
        <f>'Insert Rates &amp; Costs Here'!F26</f>
        <v>0</v>
      </c>
      <c r="D56" s="58">
        <f t="shared" si="21"/>
        <v>0</v>
      </c>
      <c r="E56" s="68">
        <f t="shared" si="22"/>
        <v>0</v>
      </c>
      <c r="F56" s="58">
        <f t="shared" si="23"/>
        <v>0</v>
      </c>
      <c r="H56" s="96" t="str">
        <f>'Insert Rates &amp; Costs Here'!$B$26</f>
        <v>Additional Charge #3</v>
      </c>
      <c r="I56" s="57">
        <f>'Insert Rates &amp; Costs Here'!G26</f>
        <v>0</v>
      </c>
      <c r="J56" s="58">
        <f t="shared" si="24"/>
        <v>0</v>
      </c>
      <c r="K56" s="68">
        <f t="shared" si="25"/>
        <v>0</v>
      </c>
      <c r="L56" s="58">
        <f t="shared" si="26"/>
        <v>0</v>
      </c>
      <c r="N56" s="96" t="str">
        <f>'Insert Rates &amp; Costs Here'!$B$26</f>
        <v>Additional Charge #3</v>
      </c>
      <c r="O56" s="57">
        <f>'Insert Rates &amp; Costs Here'!H26</f>
        <v>0</v>
      </c>
      <c r="P56" s="58">
        <f t="shared" si="27"/>
        <v>0</v>
      </c>
      <c r="Q56" s="68">
        <f t="shared" si="28"/>
        <v>0</v>
      </c>
      <c r="R56" s="58">
        <f t="shared" si="29"/>
        <v>0</v>
      </c>
    </row>
    <row r="57" spans="2:20" ht="14.1" customHeight="1" x14ac:dyDescent="0.2">
      <c r="B57" s="96" t="str">
        <f>'Insert Rates &amp; Costs Here'!$B$27</f>
        <v>Additional Charge #4</v>
      </c>
      <c r="C57" s="57">
        <f>'Insert Rates &amp; Costs Here'!F27</f>
        <v>0</v>
      </c>
      <c r="D57" s="58">
        <f t="shared" si="21"/>
        <v>0</v>
      </c>
      <c r="E57" s="68">
        <f t="shared" si="22"/>
        <v>0</v>
      </c>
      <c r="F57" s="58">
        <f t="shared" si="23"/>
        <v>0</v>
      </c>
      <c r="H57" s="96" t="str">
        <f>'Insert Rates &amp; Costs Here'!$B$27</f>
        <v>Additional Charge #4</v>
      </c>
      <c r="I57" s="57">
        <f>'Insert Rates &amp; Costs Here'!G27</f>
        <v>0</v>
      </c>
      <c r="J57" s="58">
        <f t="shared" si="24"/>
        <v>0</v>
      </c>
      <c r="K57" s="68">
        <f t="shared" si="25"/>
        <v>0</v>
      </c>
      <c r="L57" s="58">
        <f t="shared" si="26"/>
        <v>0</v>
      </c>
      <c r="N57" s="96" t="str">
        <f>'Insert Rates &amp; Costs Here'!$B$27</f>
        <v>Additional Charge #4</v>
      </c>
      <c r="O57" s="57">
        <f>'Insert Rates &amp; Costs Here'!H27</f>
        <v>0</v>
      </c>
      <c r="P57" s="58">
        <f t="shared" si="27"/>
        <v>0</v>
      </c>
      <c r="Q57" s="68">
        <f t="shared" si="28"/>
        <v>0</v>
      </c>
      <c r="R57" s="58">
        <f t="shared" si="29"/>
        <v>0</v>
      </c>
    </row>
    <row r="58" spans="2:20" ht="14.1" customHeight="1" x14ac:dyDescent="0.2">
      <c r="B58" s="96" t="str">
        <f>'Insert Rates &amp; Costs Here'!$B$28</f>
        <v>Additional Plan/Line Cost</v>
      </c>
      <c r="C58" s="57">
        <f>'Insert Rates &amp; Costs Here'!F28</f>
        <v>56</v>
      </c>
      <c r="D58" s="58">
        <f t="shared" si="21"/>
        <v>672</v>
      </c>
      <c r="E58" s="68">
        <f t="shared" si="22"/>
        <v>1344</v>
      </c>
      <c r="F58" s="58">
        <f t="shared" si="23"/>
        <v>2016</v>
      </c>
      <c r="H58" s="96" t="str">
        <f>'Insert Rates &amp; Costs Here'!$B$28</f>
        <v>Additional Plan/Line Cost</v>
      </c>
      <c r="I58" s="57">
        <f>'Insert Rates &amp; Costs Here'!G28</f>
        <v>45</v>
      </c>
      <c r="J58" s="58">
        <f t="shared" si="24"/>
        <v>540</v>
      </c>
      <c r="K58" s="68">
        <f t="shared" si="25"/>
        <v>1080</v>
      </c>
      <c r="L58" s="58">
        <f t="shared" si="26"/>
        <v>1620</v>
      </c>
      <c r="N58" s="96" t="str">
        <f>'Insert Rates &amp; Costs Here'!$B$28</f>
        <v>Additional Plan/Line Cost</v>
      </c>
      <c r="O58" s="57">
        <f>'Insert Rates &amp; Costs Here'!H28</f>
        <v>0</v>
      </c>
      <c r="P58" s="58">
        <f t="shared" si="27"/>
        <v>0</v>
      </c>
      <c r="Q58" s="68">
        <f t="shared" si="28"/>
        <v>0</v>
      </c>
      <c r="R58" s="58">
        <f t="shared" si="29"/>
        <v>0</v>
      </c>
    </row>
    <row r="59" spans="2:20" ht="14.1" customHeight="1" x14ac:dyDescent="0.2">
      <c r="B59" s="96" t="str">
        <f>'Insert Rates &amp; Costs Here'!$B$29</f>
        <v>Credit / Discount #1</v>
      </c>
      <c r="C59" s="57">
        <f>'Insert Rates &amp; Costs Here'!F29</f>
        <v>0</v>
      </c>
      <c r="D59" s="58">
        <f t="shared" si="21"/>
        <v>0</v>
      </c>
      <c r="E59" s="68">
        <f t="shared" si="22"/>
        <v>0</v>
      </c>
      <c r="F59" s="58">
        <f t="shared" si="23"/>
        <v>0</v>
      </c>
      <c r="H59" s="96" t="str">
        <f>'Insert Rates &amp; Costs Here'!$B$29</f>
        <v>Credit / Discount #1</v>
      </c>
      <c r="I59" s="57">
        <f>'Insert Rates &amp; Costs Here'!G29</f>
        <v>0</v>
      </c>
      <c r="J59" s="58">
        <f t="shared" si="24"/>
        <v>0</v>
      </c>
      <c r="K59" s="68">
        <f t="shared" si="25"/>
        <v>0</v>
      </c>
      <c r="L59" s="58">
        <f t="shared" si="26"/>
        <v>0</v>
      </c>
      <c r="N59" s="96" t="str">
        <f>'Insert Rates &amp; Costs Here'!$B$29</f>
        <v>Credit / Discount #1</v>
      </c>
      <c r="O59" s="57">
        <f>'Insert Rates &amp; Costs Here'!H29</f>
        <v>0</v>
      </c>
      <c r="P59" s="58">
        <f t="shared" si="27"/>
        <v>0</v>
      </c>
      <c r="Q59" s="68">
        <f t="shared" si="28"/>
        <v>0</v>
      </c>
      <c r="R59" s="58">
        <f t="shared" si="29"/>
        <v>0</v>
      </c>
    </row>
    <row r="60" spans="2:20" ht="14.1" customHeight="1" x14ac:dyDescent="0.2">
      <c r="B60" s="96" t="str">
        <f>'Insert Rates &amp; Costs Here'!$B$30</f>
        <v>Credit / Discount #2</v>
      </c>
      <c r="C60" s="57">
        <f>'Insert Rates &amp; Costs Here'!F30</f>
        <v>0</v>
      </c>
      <c r="D60" s="58">
        <f t="shared" ref="D60" si="30">C60*12</f>
        <v>0</v>
      </c>
      <c r="E60" s="68">
        <f t="shared" ref="E60" si="31">C60*24</f>
        <v>0</v>
      </c>
      <c r="F60" s="58">
        <f t="shared" ref="F60" si="32">C60*36</f>
        <v>0</v>
      </c>
      <c r="H60" s="96" t="str">
        <f>'Insert Rates &amp; Costs Here'!$B$30</f>
        <v>Credit / Discount #2</v>
      </c>
      <c r="I60" s="57">
        <f>'Insert Rates &amp; Costs Here'!G30</f>
        <v>0</v>
      </c>
      <c r="J60" s="58">
        <f t="shared" ref="J60" si="33">I60*12</f>
        <v>0</v>
      </c>
      <c r="K60" s="68">
        <f t="shared" ref="K60" si="34">I60*24</f>
        <v>0</v>
      </c>
      <c r="L60" s="58">
        <f t="shared" ref="L60" si="35">I60*36</f>
        <v>0</v>
      </c>
      <c r="N60" s="96" t="str">
        <f>'Insert Rates &amp; Costs Here'!$B$30</f>
        <v>Credit / Discount #2</v>
      </c>
      <c r="O60" s="57">
        <f>'Insert Rates &amp; Costs Here'!H30</f>
        <v>0</v>
      </c>
      <c r="P60" s="58">
        <f t="shared" ref="P60" si="36">O60*12</f>
        <v>0</v>
      </c>
      <c r="Q60" s="68">
        <f t="shared" ref="Q60" si="37">O60*24</f>
        <v>0</v>
      </c>
      <c r="R60" s="58">
        <f t="shared" ref="R60" si="38">O60*36</f>
        <v>0</v>
      </c>
    </row>
    <row r="61" spans="2:20" ht="14.1" customHeight="1" x14ac:dyDescent="0.2">
      <c r="B61" s="96" t="str">
        <f>'Insert Rates &amp; Costs Here'!$B$31</f>
        <v>Subtotal</v>
      </c>
      <c r="C61" s="74">
        <f>'Insert Rates &amp; Costs Here'!F31</f>
        <v>116</v>
      </c>
      <c r="D61" s="74">
        <f>SUM(D51:D60)</f>
        <v>1392</v>
      </c>
      <c r="E61" s="74">
        <f t="shared" ref="E61:F61" si="39">SUM(E51:E60)</f>
        <v>2784</v>
      </c>
      <c r="F61" s="74">
        <f t="shared" si="39"/>
        <v>4176</v>
      </c>
      <c r="H61" s="96" t="str">
        <f>'Insert Rates &amp; Costs Here'!$B$31</f>
        <v>Subtotal</v>
      </c>
      <c r="I61" s="36">
        <f>'Insert Rates &amp; Costs Here'!G31</f>
        <v>145</v>
      </c>
      <c r="J61" s="36">
        <f>SUM(J51:J60)</f>
        <v>1740</v>
      </c>
      <c r="K61" s="36">
        <f t="shared" ref="K61:L61" si="40">SUM(K51:K60)</f>
        <v>3480</v>
      </c>
      <c r="L61" s="36">
        <f t="shared" si="40"/>
        <v>5220</v>
      </c>
      <c r="N61" s="96" t="str">
        <f>'Insert Rates &amp; Costs Here'!$B$31</f>
        <v>Subtotal</v>
      </c>
      <c r="O61" s="36">
        <f>'Insert Rates &amp; Costs Here'!H31</f>
        <v>60</v>
      </c>
      <c r="P61" s="36">
        <f>SUM(P51:P60)</f>
        <v>720</v>
      </c>
      <c r="Q61" s="75">
        <f>SUM(Q51:Q59)</f>
        <v>1440</v>
      </c>
      <c r="R61" s="36">
        <f>SUM(R51:R59)</f>
        <v>2160</v>
      </c>
    </row>
    <row r="62" spans="2:20" ht="14.1" customHeight="1" thickBot="1" x14ac:dyDescent="0.25">
      <c r="B62" s="96" t="str">
        <f>'Insert Rates &amp; Costs Here'!$B$32</f>
        <v>HST Tax</v>
      </c>
      <c r="C62" s="76">
        <f>'Insert Rates &amp; Costs Here'!F32</f>
        <v>0.13</v>
      </c>
      <c r="D62" s="76">
        <f>C62</f>
        <v>0.13</v>
      </c>
      <c r="E62" s="76">
        <f>D62</f>
        <v>0.13</v>
      </c>
      <c r="F62" s="76">
        <f>E62</f>
        <v>0.13</v>
      </c>
      <c r="H62" s="96" t="str">
        <f>'Insert Rates &amp; Costs Here'!$B$32</f>
        <v>HST Tax</v>
      </c>
      <c r="I62" s="77">
        <f>'Insert Rates &amp; Costs Here'!G32</f>
        <v>0.13</v>
      </c>
      <c r="J62" s="77">
        <f>I62</f>
        <v>0.13</v>
      </c>
      <c r="K62" s="77">
        <f>J62</f>
        <v>0.13</v>
      </c>
      <c r="L62" s="77">
        <f>K62</f>
        <v>0.13</v>
      </c>
      <c r="N62" s="96" t="str">
        <f>'Insert Rates &amp; Costs Here'!$B$32</f>
        <v>HST Tax</v>
      </c>
      <c r="O62" s="77">
        <f>'Insert Rates &amp; Costs Here'!H32</f>
        <v>0.13</v>
      </c>
      <c r="P62" s="77">
        <f>O62</f>
        <v>0.13</v>
      </c>
      <c r="Q62" s="77">
        <f>P62</f>
        <v>0.13</v>
      </c>
      <c r="R62" s="77">
        <f>Q62</f>
        <v>0.13</v>
      </c>
    </row>
    <row r="63" spans="2:20" ht="14.1" customHeight="1" thickBot="1" x14ac:dyDescent="0.25">
      <c r="B63" s="97" t="str">
        <f>'Insert Rates &amp; Costs Here'!$B$33</f>
        <v>Total (Cost Per Month)</v>
      </c>
      <c r="C63" s="78">
        <f>'Insert Rates &amp; Costs Here'!F33</f>
        <v>131.07999999999998</v>
      </c>
      <c r="D63" s="79">
        <f>PRODUCT(D61,(1+D62))</f>
        <v>1572.9599999999998</v>
      </c>
      <c r="E63" s="79">
        <f>PRODUCT(E61,(1+E62))</f>
        <v>3145.9199999999996</v>
      </c>
      <c r="F63" s="79">
        <f>PRODUCT(F61,(1+F62))</f>
        <v>4718.8799999999992</v>
      </c>
      <c r="H63" s="97" t="str">
        <f>'Insert Rates &amp; Costs Here'!$B$33</f>
        <v>Total (Cost Per Month)</v>
      </c>
      <c r="I63" s="78">
        <f>'Insert Rates &amp; Costs Here'!G33</f>
        <v>163.85</v>
      </c>
      <c r="J63" s="79">
        <f>PRODUCT(J61,(1+J62))</f>
        <v>1966.1999999999998</v>
      </c>
      <c r="K63" s="79">
        <f>PRODUCT(K61,(1+K62))</f>
        <v>3932.3999999999996</v>
      </c>
      <c r="L63" s="79">
        <f>PRODUCT(L61,(1+L62))</f>
        <v>5898.5999999999995</v>
      </c>
      <c r="N63" s="97" t="str">
        <f>'Insert Rates &amp; Costs Here'!$B$33</f>
        <v>Total (Cost Per Month)</v>
      </c>
      <c r="O63" s="78">
        <f>'Insert Rates &amp; Costs Here'!H33</f>
        <v>67.8</v>
      </c>
      <c r="P63" s="79">
        <f>PRODUCT(P61,(1+P62))</f>
        <v>813.59999999999991</v>
      </c>
      <c r="Q63" s="79">
        <f>PRODUCT(Q61,(1+Q62))</f>
        <v>1627.1999999999998</v>
      </c>
      <c r="R63" s="79">
        <f>PRODUCT(R61,(1+R62))</f>
        <v>2440.7999999999997</v>
      </c>
    </row>
    <row r="64" spans="2:20" ht="14.1" customHeight="1" thickBot="1" x14ac:dyDescent="0.25">
      <c r="B64" s="70" t="s">
        <v>9</v>
      </c>
      <c r="C64" s="71">
        <f>C31-C63</f>
        <v>-12.882000000000005</v>
      </c>
      <c r="D64" s="71">
        <f>D31-D63</f>
        <v>-154.58399999999983</v>
      </c>
      <c r="E64" s="71">
        <f>E31-E63</f>
        <v>-309.16799999999967</v>
      </c>
      <c r="F64" s="72">
        <f>F31-F63</f>
        <v>-463.7519999999995</v>
      </c>
      <c r="H64" s="70" t="s">
        <v>9</v>
      </c>
      <c r="I64" s="71">
        <f>C31-I63</f>
        <v>-45.652000000000015</v>
      </c>
      <c r="J64" s="71">
        <f>D31-J63</f>
        <v>-547.82399999999984</v>
      </c>
      <c r="K64" s="71">
        <f>E31-K63</f>
        <v>-1095.6479999999997</v>
      </c>
      <c r="L64" s="72">
        <f>F31-L63</f>
        <v>-1643.4719999999998</v>
      </c>
      <c r="N64" s="70" t="s">
        <v>9</v>
      </c>
      <c r="O64" s="71">
        <f>C31-O63</f>
        <v>50.397999999999982</v>
      </c>
      <c r="P64" s="71">
        <f>D31-P63</f>
        <v>604.77600000000007</v>
      </c>
      <c r="Q64" s="71">
        <f>E31-Q63</f>
        <v>1209.5520000000001</v>
      </c>
      <c r="R64" s="72">
        <f>F31-R63</f>
        <v>1814.328</v>
      </c>
      <c r="T64" s="80"/>
    </row>
    <row r="65" spans="2:15" ht="12.95" customHeight="1" x14ac:dyDescent="0.2">
      <c r="B65" s="81"/>
      <c r="D65" s="82"/>
      <c r="E65" s="83"/>
      <c r="F65" s="83"/>
      <c r="G65" s="84"/>
      <c r="H65" s="84"/>
      <c r="K65" s="82"/>
      <c r="O65" s="82"/>
    </row>
    <row r="66" spans="2:15" ht="20.100000000000001" customHeight="1" x14ac:dyDescent="0.2">
      <c r="B66" s="62"/>
    </row>
    <row r="67" spans="2:15" ht="20.100000000000001" customHeight="1" x14ac:dyDescent="0.2">
      <c r="B67" s="62"/>
    </row>
    <row r="68" spans="2:15" ht="20.25" customHeight="1" x14ac:dyDescent="0.2">
      <c r="B68" s="80"/>
      <c r="C68" s="80"/>
      <c r="D68" s="80"/>
      <c r="E68" s="80"/>
      <c r="F68" s="80"/>
      <c r="G68" s="85"/>
      <c r="H68" s="85"/>
      <c r="I68" s="80"/>
      <c r="J68" s="80"/>
      <c r="K68" s="80"/>
      <c r="L68" s="80"/>
      <c r="M68" s="85"/>
      <c r="N68" s="85"/>
      <c r="O68" s="80"/>
    </row>
    <row r="69" spans="2:15" x14ac:dyDescent="0.2">
      <c r="B69" s="80"/>
      <c r="C69" s="80"/>
      <c r="D69" s="80"/>
      <c r="E69" s="80"/>
      <c r="F69" s="80"/>
      <c r="G69" s="80"/>
      <c r="H69" s="80"/>
      <c r="I69" s="80"/>
      <c r="J69" s="80"/>
      <c r="K69" s="80"/>
      <c r="L69" s="80"/>
      <c r="M69" s="80"/>
      <c r="N69" s="80"/>
      <c r="O69" s="80"/>
    </row>
    <row r="70" spans="2:15" x14ac:dyDescent="0.2">
      <c r="B70" s="80"/>
      <c r="C70" s="80"/>
      <c r="D70" s="80"/>
      <c r="E70" s="80"/>
      <c r="F70" s="80"/>
      <c r="G70" s="85"/>
      <c r="H70" s="80"/>
      <c r="I70" s="80"/>
      <c r="J70" s="80"/>
      <c r="K70" s="80"/>
      <c r="L70" s="80"/>
      <c r="M70" s="80"/>
      <c r="N70" s="80"/>
      <c r="O70" s="80"/>
    </row>
    <row r="71" spans="2:15" x14ac:dyDescent="0.2">
      <c r="B71" s="80"/>
      <c r="C71" s="80"/>
      <c r="D71" s="80"/>
      <c r="E71" s="80"/>
      <c r="F71" s="80"/>
      <c r="G71" s="85"/>
      <c r="H71" s="80"/>
      <c r="I71" s="80"/>
      <c r="J71" s="80"/>
      <c r="K71" s="80"/>
      <c r="L71" s="80"/>
      <c r="M71" s="80"/>
      <c r="N71" s="80"/>
      <c r="O71" s="80"/>
    </row>
    <row r="72" spans="2:15" x14ac:dyDescent="0.2">
      <c r="B72" s="80"/>
      <c r="C72" s="80"/>
      <c r="D72" s="80"/>
      <c r="E72" s="80"/>
      <c r="F72" s="80"/>
      <c r="G72" s="80"/>
      <c r="H72" s="80"/>
      <c r="I72" s="80"/>
      <c r="J72" s="80"/>
      <c r="K72" s="80"/>
      <c r="L72" s="80"/>
      <c r="M72" s="80"/>
      <c r="N72" s="80"/>
      <c r="O72" s="80"/>
    </row>
    <row r="73" spans="2:15" x14ac:dyDescent="0.2">
      <c r="B73" s="80"/>
      <c r="C73" s="80"/>
      <c r="D73" s="80"/>
      <c r="E73" s="80"/>
      <c r="F73" s="80"/>
      <c r="G73" s="80"/>
      <c r="H73" s="80"/>
      <c r="I73" s="80"/>
      <c r="J73" s="80"/>
      <c r="K73" s="80"/>
      <c r="L73" s="80"/>
      <c r="M73" s="80"/>
      <c r="N73" s="80"/>
      <c r="O73" s="80"/>
    </row>
    <row r="74" spans="2:15" x14ac:dyDescent="0.2">
      <c r="B74" s="80"/>
      <c r="C74" s="80"/>
      <c r="D74" s="80"/>
      <c r="E74" s="80"/>
      <c r="F74" s="80"/>
      <c r="G74" s="85"/>
      <c r="H74" s="80"/>
      <c r="I74" s="80"/>
      <c r="J74" s="80"/>
      <c r="K74" s="80"/>
      <c r="L74" s="80"/>
      <c r="M74" s="80"/>
      <c r="N74" s="80"/>
      <c r="O74" s="80"/>
    </row>
    <row r="75" spans="2:15" x14ac:dyDescent="0.2">
      <c r="B75" s="80"/>
      <c r="C75" s="80"/>
      <c r="D75" s="80"/>
      <c r="E75" s="80"/>
      <c r="F75" s="80"/>
      <c r="G75" s="85"/>
      <c r="H75" s="80"/>
      <c r="I75" s="80"/>
      <c r="J75" s="80"/>
      <c r="K75" s="80"/>
      <c r="L75" s="80"/>
      <c r="M75" s="80"/>
      <c r="N75" s="80"/>
      <c r="O75" s="80"/>
    </row>
    <row r="76" spans="2:15" x14ac:dyDescent="0.2">
      <c r="B76" s="80"/>
      <c r="C76" s="80"/>
      <c r="D76" s="80"/>
      <c r="E76" s="80"/>
      <c r="F76" s="80"/>
      <c r="G76" s="85"/>
      <c r="H76" s="80"/>
      <c r="I76" s="80"/>
      <c r="J76" s="80"/>
      <c r="K76" s="80"/>
      <c r="L76" s="80"/>
      <c r="M76" s="80"/>
      <c r="N76" s="80"/>
      <c r="O76" s="80"/>
    </row>
    <row r="77" spans="2:15" x14ac:dyDescent="0.2">
      <c r="B77" s="80"/>
      <c r="C77" s="80"/>
      <c r="D77" s="80"/>
      <c r="E77" s="80"/>
      <c r="F77" s="80"/>
      <c r="G77" s="85"/>
      <c r="H77" s="80"/>
      <c r="I77" s="80"/>
      <c r="J77" s="80"/>
      <c r="K77" s="80"/>
      <c r="L77" s="80"/>
      <c r="M77" s="80"/>
      <c r="N77" s="80"/>
      <c r="O77" s="80"/>
    </row>
    <row r="78" spans="2:15" x14ac:dyDescent="0.2">
      <c r="B78" s="85"/>
      <c r="C78" s="80"/>
      <c r="D78" s="80"/>
      <c r="E78" s="80"/>
      <c r="F78" s="80"/>
      <c r="G78" s="85"/>
      <c r="H78" s="85"/>
      <c r="I78" s="80"/>
      <c r="J78" s="80"/>
      <c r="K78" s="80"/>
      <c r="L78" s="80"/>
      <c r="M78" s="80"/>
      <c r="N78" s="85"/>
      <c r="O78" s="80"/>
    </row>
    <row r="79" spans="2:15" x14ac:dyDescent="0.2">
      <c r="B79" s="86"/>
      <c r="C79" s="80"/>
      <c r="D79" s="80"/>
      <c r="E79" s="80"/>
      <c r="F79" s="80"/>
      <c r="G79" s="85"/>
      <c r="H79" s="86"/>
      <c r="I79" s="80"/>
      <c r="J79" s="80"/>
      <c r="K79" s="80"/>
      <c r="L79" s="80"/>
      <c r="M79" s="80"/>
      <c r="N79" s="86"/>
      <c r="O79" s="80"/>
    </row>
    <row r="80" spans="2:15" x14ac:dyDescent="0.2">
      <c r="B80" s="85"/>
      <c r="C80" s="80"/>
      <c r="D80" s="80"/>
      <c r="E80" s="80"/>
      <c r="F80" s="80"/>
      <c r="G80" s="85"/>
      <c r="H80" s="85"/>
      <c r="I80" s="80"/>
      <c r="J80" s="80"/>
      <c r="K80" s="80"/>
      <c r="L80" s="80"/>
      <c r="M80" s="80"/>
      <c r="N80" s="85"/>
      <c r="O80" s="80"/>
    </row>
    <row r="81" spans="1:18" ht="24" customHeight="1" x14ac:dyDescent="0.2">
      <c r="B81" s="85"/>
      <c r="C81" s="80"/>
      <c r="D81" s="80"/>
      <c r="E81" s="80"/>
      <c r="F81" s="80"/>
      <c r="G81" s="85"/>
      <c r="H81" s="86"/>
      <c r="I81" s="80"/>
      <c r="J81" s="80"/>
      <c r="K81" s="80"/>
      <c r="L81" s="80"/>
      <c r="M81" s="80"/>
      <c r="N81" s="80"/>
      <c r="O81" s="80"/>
    </row>
    <row r="82" spans="1:18" x14ac:dyDescent="0.2">
      <c r="A82" s="87"/>
      <c r="B82" s="80"/>
      <c r="C82" s="80"/>
      <c r="D82" s="88"/>
      <c r="E82" s="86"/>
      <c r="F82" s="86"/>
      <c r="G82" s="86"/>
      <c r="H82" s="86"/>
      <c r="I82" s="85"/>
      <c r="J82" s="85"/>
      <c r="K82" s="85"/>
      <c r="L82" s="85"/>
      <c r="M82" s="80"/>
      <c r="N82" s="80"/>
      <c r="O82" s="85"/>
      <c r="P82" s="85"/>
      <c r="Q82" s="85"/>
      <c r="R82" s="85"/>
    </row>
    <row r="83" spans="1:18" x14ac:dyDescent="0.2">
      <c r="B83" s="80"/>
      <c r="C83" s="80"/>
      <c r="D83" s="80"/>
      <c r="E83" s="80"/>
      <c r="F83" s="80"/>
      <c r="G83" s="80"/>
      <c r="H83" s="80"/>
      <c r="I83" s="80"/>
      <c r="J83" s="80"/>
      <c r="K83" s="80"/>
      <c r="L83" s="80"/>
      <c r="M83" s="80"/>
      <c r="N83" s="80"/>
      <c r="O83" s="80"/>
    </row>
    <row r="84" spans="1:18" x14ac:dyDescent="0.2">
      <c r="B84" s="80"/>
      <c r="C84" s="80"/>
      <c r="D84" s="80"/>
      <c r="E84" s="80"/>
      <c r="F84" s="80"/>
      <c r="G84" s="80"/>
      <c r="H84" s="80"/>
      <c r="I84" s="80"/>
      <c r="J84" s="80"/>
      <c r="K84" s="80"/>
      <c r="L84" s="80"/>
      <c r="M84" s="80"/>
      <c r="N84" s="80"/>
      <c r="O84" s="80"/>
    </row>
    <row r="85" spans="1:18" x14ac:dyDescent="0.2">
      <c r="B85" s="80"/>
      <c r="C85" s="80"/>
      <c r="D85" s="80"/>
      <c r="E85" s="80"/>
      <c r="F85" s="80"/>
      <c r="G85" s="80"/>
      <c r="H85" s="80"/>
      <c r="I85" s="80"/>
      <c r="J85" s="80"/>
      <c r="K85" s="80"/>
      <c r="L85" s="80"/>
      <c r="M85" s="80"/>
      <c r="N85" s="80"/>
      <c r="O85" s="80"/>
    </row>
  </sheetData>
  <sheetProtection algorithmName="SHA-512" hashValue="YBb/QHx9v1wZa4gwzgK+FbJnpR/RnqwHCtv7T8IvptTGtvei2MXmBN/+39ykfAOrRRSTRxPIxnGClPKW5H+13A==" saltValue="k1cb62f+pU6vqBRc9kBuzA==" spinCount="100000" sheet="1" objects="1" scenarios="1" selectLockedCells="1"/>
  <mergeCells count="11">
    <mergeCell ref="O34:R34"/>
    <mergeCell ref="C35:F35"/>
    <mergeCell ref="I35:L35"/>
    <mergeCell ref="O35:R35"/>
    <mergeCell ref="I2:L2"/>
    <mergeCell ref="I3:L3"/>
    <mergeCell ref="O2:R2"/>
    <mergeCell ref="O3:R3"/>
    <mergeCell ref="C2:F3"/>
    <mergeCell ref="C34:F34"/>
    <mergeCell ref="I34:L34"/>
  </mergeCells>
  <phoneticPr fontId="1" type="noConversion"/>
  <printOptions horizontalCentered="1" verticalCentered="1"/>
  <pageMargins left="0.39370078740157483" right="0.75000000000000011" top="0.39370078740157483" bottom="0.39370078740157483" header="0.39370078740157483" footer="0.39370078740157483"/>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This First</vt:lpstr>
      <vt:lpstr>Insert Rates &amp; Costs Here</vt:lpstr>
      <vt:lpstr>Result Details</vt:lpstr>
      <vt:lpstr>'Insert Rates &amp; Costs Here'!Print_Area</vt:lpstr>
      <vt:lpstr>'Result Details'!Print_Area</vt:lpstr>
    </vt:vector>
  </TitlesOfParts>
  <Company>HR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jvinegar</dc:creator>
  <cp:lastModifiedBy>Joshua Vinegar</cp:lastModifiedBy>
  <cp:lastPrinted>2016-12-27T17:19:01Z</cp:lastPrinted>
  <dcterms:created xsi:type="dcterms:W3CDTF">2010-10-22T17:33:54Z</dcterms:created>
  <dcterms:modified xsi:type="dcterms:W3CDTF">2016-12-28T15:29:54Z</dcterms:modified>
</cp:coreProperties>
</file>